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tabRatio="599" activeTab="11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Лист1" sheetId="12" r:id="rId12"/>
  </sheets>
  <definedNames/>
  <calcPr fullCalcOnLoad="1"/>
</workbook>
</file>

<file path=xl/sharedStrings.xml><?xml version="1.0" encoding="utf-8"?>
<sst xmlns="http://schemas.openxmlformats.org/spreadsheetml/2006/main" count="516" uniqueCount="217">
  <si>
    <t xml:space="preserve">День: понедельник </t>
  </si>
  <si>
    <t>Неделя: первая</t>
  </si>
  <si>
    <t>Энергетическая ценность (ккал)</t>
  </si>
  <si>
    <t>№ рецептуры</t>
  </si>
  <si>
    <t>Б</t>
  </si>
  <si>
    <t>Ж</t>
  </si>
  <si>
    <t>У</t>
  </si>
  <si>
    <t>Прием пищи, наименование блюда</t>
  </si>
  <si>
    <t>Масса порции,г</t>
  </si>
  <si>
    <t>Пищевые вещества</t>
  </si>
  <si>
    <t>-</t>
  </si>
  <si>
    <t>Хлеб пшеничный</t>
  </si>
  <si>
    <t>Хлеб ржано-пшеничный</t>
  </si>
  <si>
    <t>День: вторник</t>
  </si>
  <si>
    <t>Чай с сахаром</t>
  </si>
  <si>
    <t>День: среда</t>
  </si>
  <si>
    <t>Суп картофельный с горохом</t>
  </si>
  <si>
    <t>День: четверг</t>
  </si>
  <si>
    <t>День: пятница</t>
  </si>
  <si>
    <t>День: понедельник</t>
  </si>
  <si>
    <t>Неделя: вторая</t>
  </si>
  <si>
    <t>Отклонения</t>
  </si>
  <si>
    <t>Сыр</t>
  </si>
  <si>
    <t>Компот из сушеных фруктов</t>
  </si>
  <si>
    <t>норма</t>
  </si>
  <si>
    <t>Вареники ленивые</t>
  </si>
  <si>
    <t>Соус сметанный сладкий</t>
  </si>
  <si>
    <t>115(2)</t>
  </si>
  <si>
    <t>66(2)</t>
  </si>
  <si>
    <t>Каша «Дружба»</t>
  </si>
  <si>
    <t>Гуляш из отварного мяса</t>
  </si>
  <si>
    <t>83(2)</t>
  </si>
  <si>
    <t>Батон нарезной</t>
  </si>
  <si>
    <t>Сок яблочный</t>
  </si>
  <si>
    <t xml:space="preserve">Возрастная категория: от 3 до  7 лет </t>
  </si>
  <si>
    <t>Возрастная категория: от 3 до 7 лет</t>
  </si>
  <si>
    <t xml:space="preserve">Возрастная категория: от  3  до 7 лет </t>
  </si>
  <si>
    <t xml:space="preserve">Возрастная категория: от 3 до 7 лет </t>
  </si>
  <si>
    <t>Таблица ( 3 - 7 лет)</t>
  </si>
  <si>
    <t>среднесуточных наборов пищевых продуктов, используемых для приготовления блюд и напитков</t>
  </si>
  <si>
    <t>Наименование продуктов</t>
  </si>
  <si>
    <t>Норма на 1 ребенка, г, мл (нетто)</t>
  </si>
  <si>
    <t xml:space="preserve"> ДНИ</t>
  </si>
  <si>
    <t>Всего за 10 дней</t>
  </si>
  <si>
    <t xml:space="preserve">За 1 день </t>
  </si>
  <si>
    <t>Творог</t>
  </si>
  <si>
    <t>Сметана</t>
  </si>
  <si>
    <t>Мясо</t>
  </si>
  <si>
    <t>Птица</t>
  </si>
  <si>
    <t>Рыба</t>
  </si>
  <si>
    <t>Колбасные изделия</t>
  </si>
  <si>
    <t>Яйцо куриное</t>
  </si>
  <si>
    <t>Картофель</t>
  </si>
  <si>
    <t>Овощи, зелень</t>
  </si>
  <si>
    <t>Фрукты свежие</t>
  </si>
  <si>
    <t>Фрукты сухие</t>
  </si>
  <si>
    <t>Соки фруктовые</t>
  </si>
  <si>
    <t>Напитки витаминизированные (готовый напиток)</t>
  </si>
  <si>
    <t>Хлеб ржано-пшен</t>
  </si>
  <si>
    <t>Крупы, бобовые</t>
  </si>
  <si>
    <t>Макаронные изделия</t>
  </si>
  <si>
    <t>Мука пшеничная</t>
  </si>
  <si>
    <t>Крахмал</t>
  </si>
  <si>
    <t>Масло коровье</t>
  </si>
  <si>
    <t>Масло растительное</t>
  </si>
  <si>
    <t>Кондитерские изделия</t>
  </si>
  <si>
    <t>Чай</t>
  </si>
  <si>
    <t>Какао-порошок</t>
  </si>
  <si>
    <t>Кофейный напиток злаковый</t>
  </si>
  <si>
    <t>Дрожжи хлебопекарные</t>
  </si>
  <si>
    <t>Сахар</t>
  </si>
  <si>
    <t>Соль пищевая</t>
  </si>
  <si>
    <t xml:space="preserve">Возрастная категория: от 3  до 7 лет </t>
  </si>
  <si>
    <t>Сок абрикосовый</t>
  </si>
  <si>
    <t>Каша гречневая вязкая с сахаром и маслом</t>
  </si>
  <si>
    <t>Каша пшенная молочная жидкая</t>
  </si>
  <si>
    <t>Рассольник ленинградский</t>
  </si>
  <si>
    <t>Молоко, в т.ч. кисломолочные продукты</t>
  </si>
  <si>
    <t>Соотношение</t>
  </si>
  <si>
    <t>Сок виноградный</t>
  </si>
  <si>
    <t>завтрак (22 %)</t>
  </si>
  <si>
    <t>обед (37 %)</t>
  </si>
  <si>
    <t>обед (36 %)</t>
  </si>
  <si>
    <t>завтрак (21 %)</t>
  </si>
  <si>
    <t>Витамин С</t>
  </si>
  <si>
    <t xml:space="preserve"> Выход блюда ,г</t>
  </si>
  <si>
    <t>Пищевые вещества (г)</t>
  </si>
  <si>
    <t>Итого за первый день</t>
  </si>
  <si>
    <t>Выход блюда, г</t>
  </si>
  <si>
    <t>Итого за второй день</t>
  </si>
  <si>
    <t>Итого за третий день</t>
  </si>
  <si>
    <t>Итого за четвертый день</t>
  </si>
  <si>
    <t>Итого за пятый день</t>
  </si>
  <si>
    <t>Итого за шестой день</t>
  </si>
  <si>
    <t>Итого за седьмой день</t>
  </si>
  <si>
    <t xml:space="preserve"> 2-ой завтрак (4 %)</t>
  </si>
  <si>
    <t>обед (35 %)</t>
  </si>
  <si>
    <t>Итого за восьмой день</t>
  </si>
  <si>
    <t>Итого за девятый день</t>
  </si>
  <si>
    <t>Итого за десятый день</t>
  </si>
  <si>
    <t>*Суммарный объем блюд (в граммах)</t>
  </si>
  <si>
    <t>Бутерброды с маслом</t>
  </si>
  <si>
    <r>
      <t>435</t>
    </r>
    <r>
      <rPr>
        <b/>
        <sz val="12"/>
        <rFont val="Arial Cyr"/>
        <family val="0"/>
      </rPr>
      <t>*</t>
    </r>
  </si>
  <si>
    <t>Чай  с сахаром</t>
  </si>
  <si>
    <t>Суп молочный с крупой (манной)</t>
  </si>
  <si>
    <t>Витамин С, мг</t>
  </si>
  <si>
    <t>Итого за весь период</t>
  </si>
  <si>
    <t>Среднее значение за период</t>
  </si>
  <si>
    <t>Cодержание белков, жиров, углеводов в меню за период в % от калорийности</t>
  </si>
  <si>
    <t>обед (39 %)</t>
  </si>
  <si>
    <t>завтрак (26 %)</t>
  </si>
  <si>
    <t>общие</t>
  </si>
  <si>
    <t>в т.ч. животные</t>
  </si>
  <si>
    <t xml:space="preserve">Макаронные изделия  отварные </t>
  </si>
  <si>
    <t>Cодержание белков, жиров, углеводов  в % от калорийности</t>
  </si>
  <si>
    <t>Количество животного белка, (%)</t>
  </si>
  <si>
    <t xml:space="preserve"> </t>
  </si>
  <si>
    <t>Бутерброды с маслом и сыром</t>
  </si>
  <si>
    <t>40/5/15</t>
  </si>
  <si>
    <t>0.6</t>
  </si>
  <si>
    <t>22.,04</t>
  </si>
  <si>
    <t>Кефир</t>
  </si>
  <si>
    <t>Суп картофельный с рыбными консервами</t>
  </si>
  <si>
    <t>Котлеты  рубленые</t>
  </si>
  <si>
    <t xml:space="preserve"> 2-ой завтрак (5 %)</t>
  </si>
  <si>
    <t>завтрак (24%)</t>
  </si>
  <si>
    <t>уплотнённый полдник (35 %)</t>
  </si>
  <si>
    <t>уплотнённый полдник (38 %)</t>
  </si>
  <si>
    <t>завтрак (25%)</t>
  </si>
  <si>
    <t>уплотнённый полдник (37 %)</t>
  </si>
  <si>
    <t>обед (38%)</t>
  </si>
  <si>
    <t xml:space="preserve">уплотнённый полдник (35 %) </t>
  </si>
  <si>
    <t>завтрак( 24%)</t>
  </si>
  <si>
    <t>уплотнённый полдник (35%)</t>
  </si>
  <si>
    <t>уплатнённый полдник  (35 %)</t>
  </si>
  <si>
    <t>завтрак (25 %)</t>
  </si>
  <si>
    <t>обед (34 %)</t>
  </si>
  <si>
    <t>уплотнённый ужин (35 %)</t>
  </si>
  <si>
    <t>завтрак (23%)</t>
  </si>
  <si>
    <t xml:space="preserve"> 2-ой завтрак (4%)</t>
  </si>
  <si>
    <t>Щи из свежей  капусты с картофелем</t>
  </si>
  <si>
    <t>Котлета рыбная запечённая</t>
  </si>
  <si>
    <t>60/60</t>
  </si>
  <si>
    <t>Кисель из яблок сушеных</t>
  </si>
  <si>
    <t>Компот из свежих плодов</t>
  </si>
  <si>
    <t>80/20</t>
  </si>
  <si>
    <t>Компот из сухих фруктов</t>
  </si>
  <si>
    <t>Овощная нарезка из огурцов</t>
  </si>
  <si>
    <t>5\30</t>
  </si>
  <si>
    <t>5/30</t>
  </si>
  <si>
    <t>415*</t>
  </si>
  <si>
    <t>120/20</t>
  </si>
  <si>
    <t>Батон</t>
  </si>
  <si>
    <t>Икра кабачковая</t>
  </si>
  <si>
    <t>Огурцы солёные  нарезка</t>
  </si>
  <si>
    <t>Вареники ленивые с маслом</t>
  </si>
  <si>
    <t xml:space="preserve">Овощная нарезка из свежих  огурцов/ солёных огурцов </t>
  </si>
  <si>
    <t>Овощная нарезка</t>
  </si>
  <si>
    <t xml:space="preserve"> Каша пшенная</t>
  </si>
  <si>
    <t xml:space="preserve">Бутерброды с маслом </t>
  </si>
  <si>
    <t>40/5</t>
  </si>
  <si>
    <t>Каша рисовая молочная жидкая</t>
  </si>
  <si>
    <t>5\40</t>
  </si>
  <si>
    <t>яблоко</t>
  </si>
  <si>
    <t>Борщ со сметаной</t>
  </si>
  <si>
    <t>Салат из капусты</t>
  </si>
  <si>
    <t>Бутерброды с маслом  и сыром</t>
  </si>
  <si>
    <t>Блины с (мёдом, повидлом)</t>
  </si>
  <si>
    <t>Овощная нарезка из капусты</t>
  </si>
  <si>
    <t>Компот  из сухих фруктов</t>
  </si>
  <si>
    <t>Суп картофельный с яйцом</t>
  </si>
  <si>
    <t>Пирог с повидлом</t>
  </si>
  <si>
    <r>
      <t>740</t>
    </r>
    <r>
      <rPr>
        <b/>
        <sz val="12"/>
        <rFont val="Arial Cyr"/>
        <family val="0"/>
      </rPr>
      <t>*</t>
    </r>
  </si>
  <si>
    <r>
      <t>680</t>
    </r>
    <r>
      <rPr>
        <b/>
        <sz val="12"/>
        <rFont val="Arial Cyr"/>
        <family val="0"/>
      </rPr>
      <t>*</t>
    </r>
  </si>
  <si>
    <r>
      <t>425</t>
    </r>
    <r>
      <rPr>
        <b/>
        <sz val="12"/>
        <rFont val="Arial Cyr"/>
        <family val="0"/>
      </rPr>
      <t>*</t>
    </r>
  </si>
  <si>
    <t>770*</t>
  </si>
  <si>
    <t>700*</t>
  </si>
  <si>
    <r>
      <t>720</t>
    </r>
    <r>
      <rPr>
        <b/>
        <sz val="12"/>
        <rFont val="Arial Cyr"/>
        <family val="0"/>
      </rPr>
      <t>*</t>
    </r>
  </si>
  <si>
    <t xml:space="preserve">Чай </t>
  </si>
  <si>
    <t>380*</t>
  </si>
  <si>
    <r>
      <t>445</t>
    </r>
    <r>
      <rPr>
        <b/>
        <sz val="12"/>
        <rFont val="Arial Cyr"/>
        <family val="0"/>
      </rPr>
      <t>*</t>
    </r>
  </si>
  <si>
    <r>
      <t>760</t>
    </r>
    <r>
      <rPr>
        <b/>
        <sz val="12"/>
        <rFont val="Arial Cyr"/>
        <family val="0"/>
      </rPr>
      <t>*</t>
    </r>
  </si>
  <si>
    <r>
      <t>350</t>
    </r>
    <r>
      <rPr>
        <b/>
        <sz val="12"/>
        <rFont val="Arial Cyr"/>
        <family val="0"/>
      </rPr>
      <t>*</t>
    </r>
  </si>
  <si>
    <t>5\30\15</t>
  </si>
  <si>
    <t>Овощная нарезка из свежих помидоров/капусты</t>
  </si>
  <si>
    <t>80/50</t>
  </si>
  <si>
    <t>310*</t>
  </si>
  <si>
    <t>Чай с лимоном</t>
  </si>
  <si>
    <t>Картофельная запеканка с печенью</t>
  </si>
  <si>
    <t>Яйцо вареное</t>
  </si>
  <si>
    <t>Кофейный напиток</t>
  </si>
  <si>
    <t>Какао с молоком</t>
  </si>
  <si>
    <t>Суп картофельный с вермешелью</t>
  </si>
  <si>
    <t>Плов из птицы</t>
  </si>
  <si>
    <t>Сырники творожные</t>
  </si>
  <si>
    <t>Пряник</t>
  </si>
  <si>
    <t>Биточки рубленые</t>
  </si>
  <si>
    <t>Овощное рагу</t>
  </si>
  <si>
    <t>Суп вермешелевый молочный</t>
  </si>
  <si>
    <t>Суп картофельный</t>
  </si>
  <si>
    <t>Голубцы ленивые</t>
  </si>
  <si>
    <t>Омлет натуральный</t>
  </si>
  <si>
    <t>Кондит. Изделие</t>
  </si>
  <si>
    <t>Печенье</t>
  </si>
  <si>
    <t>Суп картофельный с клецками</t>
  </si>
  <si>
    <t>Салат летний/свекольный</t>
  </si>
  <si>
    <t>Шницель рыбный</t>
  </si>
  <si>
    <t>Капуста тушеная</t>
  </si>
  <si>
    <t>Чай с сахаром и лимоном</t>
  </si>
  <si>
    <t>Яблоко</t>
  </si>
  <si>
    <t>Оладьи из печени/ соус томатный с луком</t>
  </si>
  <si>
    <t>Яйцо отварное</t>
  </si>
  <si>
    <t>Салат из огурцов/соленых огурцов</t>
  </si>
  <si>
    <t>Суп полевой</t>
  </si>
  <si>
    <t>Запеканка творожная, запеченная</t>
  </si>
  <si>
    <t>Картофельное пюре</t>
  </si>
  <si>
    <t>Каша перловая с  тушеный с мясом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</si>
</sst>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0.0"/>
    <numFmt numFmtId="198" formatCode="0.0000"/>
    <numFmt numFmtId="199" formatCode="0.000000"/>
    <numFmt numFmtId="200" formatCode="0.00000"/>
    <numFmt numFmtId="201" formatCode="0.00000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0.0%"/>
  </numFmts>
  <fonts count="5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i/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right" vertical="top" wrapText="1"/>
    </xf>
    <xf numFmtId="0" fontId="0" fillId="0" borderId="12" xfId="0" applyBorder="1" applyAlignment="1">
      <alignment/>
    </xf>
    <xf numFmtId="2" fontId="1" fillId="0" borderId="12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10" xfId="0" applyFont="1" applyFill="1" applyBorder="1" applyAlignment="1">
      <alignment/>
    </xf>
    <xf numFmtId="197" fontId="1" fillId="0" borderId="14" xfId="0" applyNumberFormat="1" applyFont="1" applyBorder="1" applyAlignment="1">
      <alignment horizontal="center" vertical="top" wrapText="1"/>
    </xf>
    <xf numFmtId="197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0" fontId="1" fillId="0" borderId="11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2" fontId="2" fillId="0" borderId="11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/>
    </xf>
    <xf numFmtId="0" fontId="1" fillId="0" borderId="12" xfId="0" applyFont="1" applyBorder="1" applyAlignment="1">
      <alignment vertical="top" wrapText="1"/>
    </xf>
    <xf numFmtId="0" fontId="0" fillId="0" borderId="13" xfId="0" applyBorder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6" fillId="0" borderId="12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vertical="center" wrapText="1"/>
    </xf>
    <xf numFmtId="197" fontId="4" fillId="0" borderId="0" xfId="0" applyNumberFormat="1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/>
    </xf>
    <xf numFmtId="197" fontId="1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97" fontId="0" fillId="0" borderId="0" xfId="0" applyNumberFormat="1" applyAlignment="1">
      <alignment/>
    </xf>
    <xf numFmtId="197" fontId="1" fillId="0" borderId="10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1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2" fontId="2" fillId="0" borderId="13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97" fontId="4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197" fontId="1" fillId="0" borderId="12" xfId="0" applyNumberFormat="1" applyFont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2" fontId="0" fillId="0" borderId="0" xfId="0" applyNumberFormat="1" applyAlignment="1">
      <alignment wrapText="1"/>
    </xf>
    <xf numFmtId="0" fontId="4" fillId="0" borderId="10" xfId="0" applyFont="1" applyBorder="1" applyAlignment="1">
      <alignment wrapText="1"/>
    </xf>
    <xf numFmtId="1" fontId="0" fillId="0" borderId="0" xfId="0" applyNumberFormat="1" applyAlignment="1">
      <alignment/>
    </xf>
    <xf numFmtId="1" fontId="1" fillId="0" borderId="10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197" fontId="2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1" fontId="6" fillId="0" borderId="11" xfId="0" applyNumberFormat="1" applyFont="1" applyBorder="1" applyAlignment="1">
      <alignment horizontal="center"/>
    </xf>
    <xf numFmtId="197" fontId="1" fillId="0" borderId="10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1" fillId="0" borderId="18" xfId="0" applyFont="1" applyBorder="1" applyAlignment="1">
      <alignment horizontal="center" wrapText="1"/>
    </xf>
    <xf numFmtId="197" fontId="0" fillId="0" borderId="0" xfId="0" applyNumberFormat="1" applyAlignment="1">
      <alignment wrapText="1"/>
    </xf>
    <xf numFmtId="0" fontId="5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197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vertical="top" wrapText="1"/>
    </xf>
    <xf numFmtId="0" fontId="1" fillId="0" borderId="17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vertical="top" wrapText="1"/>
    </xf>
    <xf numFmtId="0" fontId="0" fillId="0" borderId="1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right"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7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197" fontId="1" fillId="0" borderId="0" xfId="0" applyNumberFormat="1" applyFont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1" fillId="0" borderId="12" xfId="0" applyFont="1" applyFill="1" applyBorder="1" applyAlignment="1">
      <alignment wrapText="1"/>
    </xf>
    <xf numFmtId="0" fontId="1" fillId="0" borderId="18" xfId="0" applyFont="1" applyBorder="1" applyAlignment="1">
      <alignment wrapText="1"/>
    </xf>
    <xf numFmtId="197" fontId="1" fillId="0" borderId="12" xfId="0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197" fontId="1" fillId="0" borderId="0" xfId="0" applyNumberFormat="1" applyFont="1" applyBorder="1" applyAlignment="1">
      <alignment horizontal="center" wrapText="1"/>
    </xf>
    <xf numFmtId="197" fontId="1" fillId="0" borderId="10" xfId="0" applyNumberFormat="1" applyFont="1" applyBorder="1" applyAlignment="1">
      <alignment horizontal="center" wrapText="1"/>
    </xf>
    <xf numFmtId="0" fontId="0" fillId="0" borderId="0" xfId="0" applyAlignment="1" quotePrefix="1">
      <alignment/>
    </xf>
    <xf numFmtId="0" fontId="1" fillId="0" borderId="12" xfId="0" applyFont="1" applyFill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13" fillId="0" borderId="10" xfId="0" applyFont="1" applyBorder="1" applyAlignment="1">
      <alignment horizontal="center" vertical="center" wrapText="1"/>
    </xf>
    <xf numFmtId="10" fontId="1" fillId="0" borderId="10" xfId="0" applyNumberFormat="1" applyFont="1" applyBorder="1" applyAlignment="1">
      <alignment horizontal="center"/>
    </xf>
    <xf numFmtId="10" fontId="5" fillId="0" borderId="10" xfId="0" applyNumberFormat="1" applyFont="1" applyBorder="1" applyAlignment="1">
      <alignment horizontal="center"/>
    </xf>
    <xf numFmtId="197" fontId="1" fillId="0" borderId="18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206" fontId="1" fillId="0" borderId="10" xfId="0" applyNumberFormat="1" applyFont="1" applyBorder="1" applyAlignment="1">
      <alignment horizontal="center"/>
    </xf>
    <xf numFmtId="10" fontId="1" fillId="0" borderId="10" xfId="0" applyNumberFormat="1" applyFont="1" applyBorder="1" applyAlignment="1">
      <alignment horizontal="center" vertical="top" wrapText="1"/>
    </xf>
    <xf numFmtId="199" fontId="0" fillId="0" borderId="0" xfId="0" applyNumberFormat="1" applyAlignment="1">
      <alignment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 wrapText="1"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 wrapText="1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54" fillId="0" borderId="10" xfId="0" applyFont="1" applyBorder="1" applyAlignment="1">
      <alignment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4" fillId="0" borderId="14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16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0" fontId="16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16" fillId="0" borderId="0" xfId="0" applyFont="1" applyAlignment="1">
      <alignment horizontal="center"/>
    </xf>
    <xf numFmtId="0" fontId="17" fillId="0" borderId="11" xfId="0" applyFont="1" applyFill="1" applyBorder="1" applyAlignment="1">
      <alignment/>
    </xf>
    <xf numFmtId="0" fontId="18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center" wrapText="1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85725</xdr:colOff>
      <xdr:row>12</xdr:row>
      <xdr:rowOff>57150</xdr:rowOff>
    </xdr:from>
    <xdr:ext cx="171450" cy="914400"/>
    <xdr:sp>
      <xdr:nvSpPr>
        <xdr:cNvPr id="1" name="Прямоугольник 1"/>
        <xdr:cNvSpPr>
          <a:spLocks/>
        </xdr:cNvSpPr>
      </xdr:nvSpPr>
      <xdr:spPr>
        <a:xfrm>
          <a:off x="4752975" y="2809875"/>
          <a:ext cx="17145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352425</xdr:colOff>
      <xdr:row>36</xdr:row>
      <xdr:rowOff>85725</xdr:rowOff>
    </xdr:to>
    <xdr:pic>
      <xdr:nvPicPr>
        <xdr:cNvPr id="1" name="Рисунок 1" descr="титул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77225" cy="5915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view="pageBreakPreview" zoomScale="80" zoomScaleNormal="10" zoomScaleSheetLayoutView="80" zoomScalePageLayoutView="0" workbookViewId="0" topLeftCell="A4">
      <selection activeCell="A14" sqref="A14"/>
    </sheetView>
  </sheetViews>
  <sheetFormatPr defaultColWidth="9.140625" defaultRowHeight="12.75"/>
  <cols>
    <col min="1" max="1" width="11.7109375" style="0" customWidth="1"/>
    <col min="2" max="2" width="53.8515625" style="0" customWidth="1"/>
    <col min="3" max="3" width="21.28125" style="0" customWidth="1"/>
    <col min="4" max="5" width="8.00390625" style="0" customWidth="1"/>
    <col min="7" max="7" width="8.28125" style="0" customWidth="1"/>
    <col min="8" max="8" width="29.57421875" style="0" customWidth="1"/>
    <col min="9" max="9" width="13.7109375" style="0" customWidth="1"/>
  </cols>
  <sheetData>
    <row r="1" spans="1:9" ht="15.75">
      <c r="A1" s="1" t="s">
        <v>0</v>
      </c>
      <c r="B1" s="1"/>
      <c r="C1" s="2"/>
      <c r="D1" s="2"/>
      <c r="E1" s="2"/>
      <c r="F1" s="2"/>
      <c r="G1" s="2"/>
      <c r="H1" s="2"/>
      <c r="I1" s="2"/>
    </row>
    <row r="2" spans="1:9" ht="15.7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34</v>
      </c>
      <c r="B4" s="2"/>
      <c r="C4" s="2"/>
      <c r="D4" s="2"/>
      <c r="E4" s="2"/>
      <c r="F4" s="2"/>
      <c r="G4" s="2"/>
      <c r="H4" s="2"/>
      <c r="I4" s="2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s="61" customFormat="1" ht="19.5" customHeight="1">
      <c r="A6" s="183" t="s">
        <v>3</v>
      </c>
      <c r="B6" s="186" t="s">
        <v>7</v>
      </c>
      <c r="C6" s="186" t="s">
        <v>85</v>
      </c>
      <c r="D6" s="192" t="s">
        <v>86</v>
      </c>
      <c r="E6" s="192"/>
      <c r="F6" s="192"/>
      <c r="G6" s="192"/>
      <c r="H6" s="186" t="s">
        <v>2</v>
      </c>
      <c r="I6" s="189" t="s">
        <v>84</v>
      </c>
    </row>
    <row r="7" spans="1:9" s="61" customFormat="1" ht="19.5" customHeight="1">
      <c r="A7" s="184"/>
      <c r="B7" s="187"/>
      <c r="C7" s="187"/>
      <c r="D7" s="193" t="s">
        <v>4</v>
      </c>
      <c r="E7" s="194"/>
      <c r="F7" s="195" t="s">
        <v>5</v>
      </c>
      <c r="G7" s="195" t="s">
        <v>6</v>
      </c>
      <c r="H7" s="187"/>
      <c r="I7" s="190"/>
    </row>
    <row r="8" spans="1:9" s="61" customFormat="1" ht="24.75" customHeight="1">
      <c r="A8" s="185"/>
      <c r="B8" s="188"/>
      <c r="C8" s="185"/>
      <c r="D8" s="143" t="s">
        <v>111</v>
      </c>
      <c r="E8" s="143" t="s">
        <v>112</v>
      </c>
      <c r="F8" s="196"/>
      <c r="G8" s="196"/>
      <c r="H8" s="185"/>
      <c r="I8" s="191"/>
    </row>
    <row r="9" spans="1:9" ht="15.75">
      <c r="A9" s="114"/>
      <c r="B9" s="30" t="s">
        <v>80</v>
      </c>
      <c r="C9" s="17"/>
      <c r="D9" s="21"/>
      <c r="E9" s="21"/>
      <c r="F9" s="21"/>
      <c r="G9" s="21"/>
      <c r="H9" s="24"/>
      <c r="I9" s="3"/>
    </row>
    <row r="10" spans="1:9" ht="15.75">
      <c r="A10" s="115">
        <v>3</v>
      </c>
      <c r="B10" s="46" t="s">
        <v>159</v>
      </c>
      <c r="C10" s="27" t="s">
        <v>160</v>
      </c>
      <c r="D10" s="86">
        <v>8.23</v>
      </c>
      <c r="E10" s="86">
        <v>4.83</v>
      </c>
      <c r="F10" s="27">
        <v>8.09</v>
      </c>
      <c r="G10" s="27">
        <v>25.95</v>
      </c>
      <c r="H10" s="45">
        <v>212</v>
      </c>
      <c r="I10" s="27">
        <v>0.11</v>
      </c>
    </row>
    <row r="11" spans="1:9" s="13" customFormat="1" ht="16.5" customHeight="1">
      <c r="A11" s="111">
        <v>213</v>
      </c>
      <c r="B11" s="76" t="s">
        <v>189</v>
      </c>
      <c r="C11" s="15">
        <v>40</v>
      </c>
      <c r="D11" s="15">
        <v>6.65</v>
      </c>
      <c r="E11" s="15">
        <v>0.04</v>
      </c>
      <c r="F11" s="15">
        <v>4.07</v>
      </c>
      <c r="G11" s="15">
        <v>31.88</v>
      </c>
      <c r="H11" s="15">
        <v>190.54</v>
      </c>
      <c r="I11" s="15" t="s">
        <v>10</v>
      </c>
    </row>
    <row r="12" spans="1:9" ht="15.75">
      <c r="A12" s="112">
        <v>392</v>
      </c>
      <c r="B12" s="19" t="s">
        <v>14</v>
      </c>
      <c r="C12" s="22">
        <v>180</v>
      </c>
      <c r="D12" s="22">
        <v>0.06</v>
      </c>
      <c r="E12" s="22">
        <v>0</v>
      </c>
      <c r="F12" s="22">
        <v>0.02</v>
      </c>
      <c r="G12" s="22">
        <v>9.99</v>
      </c>
      <c r="H12" s="23">
        <v>40</v>
      </c>
      <c r="I12" s="22">
        <v>0.03</v>
      </c>
    </row>
    <row r="13" spans="1:9" ht="15.75">
      <c r="A13" s="113"/>
      <c r="B13" s="20" t="s">
        <v>153</v>
      </c>
      <c r="C13" s="22">
        <v>60</v>
      </c>
      <c r="D13" s="22">
        <v>0.05</v>
      </c>
      <c r="E13" s="22">
        <v>0</v>
      </c>
      <c r="F13" s="22">
        <v>7.05</v>
      </c>
      <c r="G13" s="22">
        <v>0</v>
      </c>
      <c r="H13" s="23"/>
      <c r="I13" s="22"/>
    </row>
    <row r="14" spans="1:9" ht="15.75">
      <c r="A14" s="113"/>
      <c r="B14" s="20"/>
      <c r="C14" s="55">
        <v>325</v>
      </c>
      <c r="D14" s="93">
        <f>SUM(D10:D12)</f>
        <v>14.940000000000001</v>
      </c>
      <c r="E14" s="93">
        <f>SUM(E10:E12)</f>
        <v>4.87</v>
      </c>
      <c r="F14" s="93">
        <f>SUM(F10:F12)</f>
        <v>12.18</v>
      </c>
      <c r="G14" s="93">
        <f>SUM(G10:G12)</f>
        <v>67.82</v>
      </c>
      <c r="H14" s="93">
        <v>412.5</v>
      </c>
      <c r="I14" s="93">
        <f>SUM(I10:I12)</f>
        <v>0.14</v>
      </c>
    </row>
    <row r="15" spans="1:9" ht="15.75">
      <c r="A15" s="62"/>
      <c r="B15" s="50" t="s">
        <v>124</v>
      </c>
      <c r="C15" s="22"/>
      <c r="D15" s="58"/>
      <c r="E15" s="58"/>
      <c r="F15" s="58"/>
      <c r="G15" s="58"/>
      <c r="H15" s="58"/>
      <c r="I15" s="58"/>
    </row>
    <row r="16" spans="1:9" ht="15.75">
      <c r="A16" s="155">
        <v>399</v>
      </c>
      <c r="B16" s="74" t="s">
        <v>33</v>
      </c>
      <c r="C16" s="22">
        <v>80</v>
      </c>
      <c r="D16" s="55">
        <v>0.5</v>
      </c>
      <c r="E16" s="55">
        <v>0</v>
      </c>
      <c r="F16" s="55">
        <v>0</v>
      </c>
      <c r="G16" s="55">
        <v>10.1</v>
      </c>
      <c r="H16" s="55">
        <v>42.67</v>
      </c>
      <c r="I16" s="93">
        <v>2</v>
      </c>
    </row>
    <row r="17" spans="1:9" ht="15" customHeight="1">
      <c r="A17" s="116"/>
      <c r="B17" s="8"/>
      <c r="C17" s="8"/>
      <c r="D17" s="8"/>
      <c r="E17" s="8"/>
      <c r="F17" s="8"/>
      <c r="G17" s="8"/>
      <c r="H17" s="8"/>
      <c r="I17" s="8"/>
    </row>
    <row r="18" spans="1:9" ht="15.75">
      <c r="A18" s="117"/>
      <c r="B18" s="29" t="s">
        <v>130</v>
      </c>
      <c r="C18" s="53"/>
      <c r="D18" s="53"/>
      <c r="E18" s="53"/>
      <c r="F18" s="53"/>
      <c r="G18" s="53"/>
      <c r="H18" s="53"/>
      <c r="I18" s="53"/>
    </row>
    <row r="19" spans="1:9" ht="16.5" customHeight="1">
      <c r="A19" s="118">
        <v>19</v>
      </c>
      <c r="B19" s="19" t="s">
        <v>154</v>
      </c>
      <c r="C19" s="22">
        <v>60</v>
      </c>
      <c r="D19" s="22">
        <v>0.52</v>
      </c>
      <c r="E19" s="22">
        <v>0</v>
      </c>
      <c r="F19" s="22">
        <v>3.06</v>
      </c>
      <c r="G19" s="22">
        <v>1.56</v>
      </c>
      <c r="H19" s="22">
        <v>35.88</v>
      </c>
      <c r="I19" s="22">
        <v>3.33</v>
      </c>
    </row>
    <row r="20" spans="1:9" ht="15.75">
      <c r="A20" s="112">
        <v>67</v>
      </c>
      <c r="B20" s="19" t="s">
        <v>140</v>
      </c>
      <c r="C20" s="22">
        <v>200</v>
      </c>
      <c r="D20" s="22">
        <v>1.74</v>
      </c>
      <c r="E20" s="22">
        <v>1.74</v>
      </c>
      <c r="F20" s="22">
        <v>4.89</v>
      </c>
      <c r="G20" s="22">
        <v>8.48</v>
      </c>
      <c r="H20" s="22">
        <v>84.75</v>
      </c>
      <c r="I20" s="22">
        <v>18.47</v>
      </c>
    </row>
    <row r="21" spans="1:9" ht="15.75">
      <c r="A21" s="112">
        <v>277</v>
      </c>
      <c r="B21" s="19" t="s">
        <v>30</v>
      </c>
      <c r="C21" s="22" t="s">
        <v>142</v>
      </c>
      <c r="D21" s="22">
        <v>18.05</v>
      </c>
      <c r="E21" s="22">
        <v>17.19</v>
      </c>
      <c r="F21" s="22">
        <v>14.26</v>
      </c>
      <c r="G21" s="22">
        <v>4.59</v>
      </c>
      <c r="H21" s="22">
        <v>218.75</v>
      </c>
      <c r="I21" s="22">
        <v>0.97</v>
      </c>
    </row>
    <row r="22" spans="1:9" ht="15.75" customHeight="1">
      <c r="A22" s="119">
        <v>125</v>
      </c>
      <c r="B22" s="19" t="s">
        <v>158</v>
      </c>
      <c r="C22" s="23">
        <v>130</v>
      </c>
      <c r="D22" s="39">
        <v>1.64</v>
      </c>
      <c r="E22" s="39">
        <v>2.71</v>
      </c>
      <c r="F22" s="39">
        <v>2.71</v>
      </c>
      <c r="G22" s="72">
        <v>16.4</v>
      </c>
      <c r="H22" s="38">
        <v>275</v>
      </c>
      <c r="I22" s="39">
        <v>21.79</v>
      </c>
    </row>
    <row r="23" spans="1:9" ht="15.75">
      <c r="A23" s="119">
        <v>376</v>
      </c>
      <c r="B23" s="19" t="s">
        <v>23</v>
      </c>
      <c r="C23" s="23">
        <v>180</v>
      </c>
      <c r="D23" s="22">
        <v>0.4</v>
      </c>
      <c r="E23" s="22">
        <v>0</v>
      </c>
      <c r="F23" s="22">
        <v>0.02</v>
      </c>
      <c r="G23" s="23">
        <v>24.99</v>
      </c>
      <c r="H23" s="22">
        <v>101.7</v>
      </c>
      <c r="I23" s="22">
        <v>0.36</v>
      </c>
    </row>
    <row r="24" spans="1:9" ht="15.75">
      <c r="A24" s="119"/>
      <c r="B24" s="19" t="s">
        <v>12</v>
      </c>
      <c r="C24" s="23">
        <v>50</v>
      </c>
      <c r="D24" s="22">
        <v>3.5</v>
      </c>
      <c r="E24" s="22">
        <v>0</v>
      </c>
      <c r="F24" s="22">
        <v>0.55</v>
      </c>
      <c r="G24" s="23">
        <v>20.15</v>
      </c>
      <c r="H24" s="22">
        <v>96.5</v>
      </c>
      <c r="I24" s="22" t="s">
        <v>10</v>
      </c>
    </row>
    <row r="25" spans="1:9" ht="15.75">
      <c r="A25" s="120"/>
      <c r="B25" s="18"/>
      <c r="C25" s="95" t="s">
        <v>172</v>
      </c>
      <c r="D25" s="34">
        <f aca="true" t="shared" si="0" ref="D25:I25">SUM(D19:D24)</f>
        <v>25.85</v>
      </c>
      <c r="E25" s="34">
        <f t="shared" si="0"/>
        <v>21.64</v>
      </c>
      <c r="F25" s="34">
        <f t="shared" si="0"/>
        <v>25.490000000000002</v>
      </c>
      <c r="G25" s="34">
        <f t="shared" si="0"/>
        <v>76.16999999999999</v>
      </c>
      <c r="H25" s="34">
        <f t="shared" si="0"/>
        <v>812.58</v>
      </c>
      <c r="I25" s="34">
        <f t="shared" si="0"/>
        <v>44.919999999999995</v>
      </c>
    </row>
    <row r="26" spans="1:9" ht="15.75">
      <c r="A26" s="62"/>
      <c r="B26" s="29"/>
      <c r="C26" s="21"/>
      <c r="D26" s="21"/>
      <c r="E26" s="21"/>
      <c r="F26" s="21"/>
      <c r="G26" s="21"/>
      <c r="H26" s="21"/>
      <c r="I26" s="21"/>
    </row>
    <row r="27" spans="1:9" ht="15.75">
      <c r="A27" s="121"/>
      <c r="B27" s="20"/>
      <c r="C27" s="22"/>
      <c r="D27" s="22"/>
      <c r="E27" s="22"/>
      <c r="F27" s="22"/>
      <c r="G27" s="39"/>
      <c r="H27" s="22"/>
      <c r="I27" s="22"/>
    </row>
    <row r="28" spans="1:9" ht="15.75">
      <c r="A28" s="112"/>
      <c r="B28" s="19"/>
      <c r="C28" s="22"/>
      <c r="D28" s="22"/>
      <c r="E28" s="22"/>
      <c r="F28" s="22"/>
      <c r="G28" s="22"/>
      <c r="H28" s="22"/>
      <c r="I28" s="22"/>
    </row>
    <row r="29" spans="1:9" ht="15.75">
      <c r="A29" s="112"/>
      <c r="B29" s="36"/>
      <c r="C29" s="95"/>
      <c r="D29" s="34"/>
      <c r="E29" s="34"/>
      <c r="F29" s="34"/>
      <c r="G29" s="34"/>
      <c r="H29" s="34"/>
      <c r="I29" s="34"/>
    </row>
    <row r="30" spans="1:9" ht="15.75">
      <c r="A30" s="122"/>
      <c r="B30" s="29" t="s">
        <v>131</v>
      </c>
      <c r="C30" s="21"/>
      <c r="D30" s="33"/>
      <c r="E30" s="33"/>
      <c r="F30" s="33"/>
      <c r="G30" s="33"/>
      <c r="H30" s="33"/>
      <c r="I30" s="33"/>
    </row>
    <row r="31" spans="1:9" ht="15.75">
      <c r="A31" s="121">
        <v>255</v>
      </c>
      <c r="B31" s="19" t="s">
        <v>141</v>
      </c>
      <c r="C31" s="23">
        <v>90</v>
      </c>
      <c r="D31" s="22">
        <v>5.1</v>
      </c>
      <c r="E31" s="22">
        <v>12.61</v>
      </c>
      <c r="F31" s="22">
        <v>4.08</v>
      </c>
      <c r="G31" s="22">
        <v>8.49</v>
      </c>
      <c r="H31" s="37">
        <v>121.25</v>
      </c>
      <c r="I31" s="22">
        <v>0.3</v>
      </c>
    </row>
    <row r="32" spans="1:9" ht="15.75">
      <c r="A32" s="118">
        <v>314</v>
      </c>
      <c r="B32" s="162" t="s">
        <v>165</v>
      </c>
      <c r="C32" s="23">
        <v>60</v>
      </c>
      <c r="D32" s="22">
        <v>0.4</v>
      </c>
      <c r="E32" s="22">
        <v>4.58</v>
      </c>
      <c r="F32" s="22">
        <v>5.01</v>
      </c>
      <c r="G32" s="22">
        <v>20.52</v>
      </c>
      <c r="H32" s="37">
        <v>145.5</v>
      </c>
      <c r="I32" s="22">
        <v>0</v>
      </c>
    </row>
    <row r="33" spans="1:9" s="80" customFormat="1" ht="17.25" customHeight="1">
      <c r="A33" s="118">
        <v>401</v>
      </c>
      <c r="B33" s="19" t="s">
        <v>190</v>
      </c>
      <c r="C33" s="22">
        <v>180</v>
      </c>
      <c r="D33" s="22">
        <v>5.8</v>
      </c>
      <c r="E33" s="22">
        <v>5.8</v>
      </c>
      <c r="F33" s="22">
        <v>5</v>
      </c>
      <c r="G33" s="22">
        <v>8</v>
      </c>
      <c r="H33" s="22">
        <v>100</v>
      </c>
      <c r="I33" s="22">
        <v>1.4</v>
      </c>
    </row>
    <row r="34" spans="1:9" ht="15.75">
      <c r="A34" s="124"/>
      <c r="B34" s="20" t="s">
        <v>32</v>
      </c>
      <c r="C34" s="22">
        <v>25</v>
      </c>
      <c r="D34" s="22">
        <v>2.96</v>
      </c>
      <c r="E34" s="22">
        <v>0</v>
      </c>
      <c r="F34" s="22">
        <v>1.16</v>
      </c>
      <c r="G34" s="22">
        <v>20.56</v>
      </c>
      <c r="H34" s="23">
        <v>100</v>
      </c>
      <c r="I34" s="22" t="s">
        <v>10</v>
      </c>
    </row>
    <row r="35" spans="1:9" ht="15.75">
      <c r="A35" s="124"/>
      <c r="B35" s="20"/>
      <c r="C35" s="22"/>
      <c r="D35" s="22"/>
      <c r="E35" s="22"/>
      <c r="F35" s="22"/>
      <c r="G35" s="22"/>
      <c r="H35" s="23"/>
      <c r="I35" s="22"/>
    </row>
    <row r="36" spans="1:9" ht="15.75">
      <c r="A36" s="113"/>
      <c r="B36" s="42"/>
      <c r="C36" s="26"/>
      <c r="D36" s="26"/>
      <c r="E36" s="26"/>
      <c r="F36" s="26"/>
      <c r="G36" s="26"/>
      <c r="H36" s="43"/>
      <c r="I36" s="26"/>
    </row>
    <row r="37" spans="1:9" ht="15.75">
      <c r="A37" s="19"/>
      <c r="B37" s="35"/>
      <c r="C37" s="95">
        <v>355</v>
      </c>
      <c r="D37" s="4">
        <f aca="true" t="shared" si="1" ref="D37:I37">SUM(D31:D36)</f>
        <v>14.260000000000002</v>
      </c>
      <c r="E37" s="4">
        <f t="shared" si="1"/>
        <v>22.99</v>
      </c>
      <c r="F37" s="4">
        <f t="shared" si="1"/>
        <v>15.25</v>
      </c>
      <c r="G37" s="4">
        <f t="shared" si="1"/>
        <v>57.56999999999999</v>
      </c>
      <c r="H37" s="4">
        <f t="shared" si="1"/>
        <v>466.75</v>
      </c>
      <c r="I37" s="4">
        <f t="shared" si="1"/>
        <v>1.7</v>
      </c>
    </row>
    <row r="38" spans="1:9" ht="15.75">
      <c r="A38" s="35"/>
      <c r="B38" s="40" t="s">
        <v>87</v>
      </c>
      <c r="C38" s="165">
        <v>1500</v>
      </c>
      <c r="D38" s="7">
        <f aca="true" t="shared" si="2" ref="D38:I38">D14+D25+D29+D37</f>
        <v>55.05000000000001</v>
      </c>
      <c r="E38" s="7">
        <f t="shared" si="2"/>
        <v>49.5</v>
      </c>
      <c r="F38" s="7">
        <f t="shared" si="2"/>
        <v>52.92</v>
      </c>
      <c r="G38" s="7">
        <f t="shared" si="2"/>
        <v>201.55999999999997</v>
      </c>
      <c r="H38" s="7">
        <f t="shared" si="2"/>
        <v>1691.83</v>
      </c>
      <c r="I38" s="7">
        <f t="shared" si="2"/>
        <v>46.76</v>
      </c>
    </row>
    <row r="39" spans="1:9" ht="15.75">
      <c r="A39" s="8"/>
      <c r="B39" s="40" t="s">
        <v>24</v>
      </c>
      <c r="C39" s="40"/>
      <c r="D39" s="10">
        <v>54</v>
      </c>
      <c r="E39" s="10"/>
      <c r="F39" s="10">
        <v>60</v>
      </c>
      <c r="G39" s="10">
        <v>261</v>
      </c>
      <c r="H39" s="10">
        <v>1800</v>
      </c>
      <c r="I39" s="10">
        <v>50</v>
      </c>
    </row>
    <row r="40" spans="1:9" ht="15.75">
      <c r="A40" s="8"/>
      <c r="B40" s="5" t="s">
        <v>21</v>
      </c>
      <c r="C40" s="8"/>
      <c r="D40" s="6">
        <f>D38/D39*100-100</f>
        <v>1.944444444444457</v>
      </c>
      <c r="F40" s="6">
        <f>F38/F39*100-100</f>
        <v>-11.799999999999997</v>
      </c>
      <c r="G40" s="6">
        <f>G38/G39*100-100</f>
        <v>-22.77394636015326</v>
      </c>
      <c r="H40" s="6">
        <f>H38/H39*100-100</f>
        <v>-6.009444444444441</v>
      </c>
      <c r="I40" s="6">
        <f>I38/I39*100-100</f>
        <v>-6.480000000000004</v>
      </c>
    </row>
    <row r="41" spans="1:9" ht="17.25" customHeight="1">
      <c r="A41" s="8"/>
      <c r="B41" s="153" t="s">
        <v>115</v>
      </c>
      <c r="C41" s="8"/>
      <c r="D41" s="6"/>
      <c r="E41" s="144">
        <v>0.475</v>
      </c>
      <c r="F41" s="6"/>
      <c r="G41" s="6"/>
      <c r="H41" s="6"/>
      <c r="I41" s="6"/>
    </row>
    <row r="42" spans="1:9" ht="15" customHeight="1">
      <c r="A42" s="8"/>
      <c r="B42" s="5" t="s">
        <v>78</v>
      </c>
      <c r="C42" s="8"/>
      <c r="D42" s="3">
        <v>1</v>
      </c>
      <c r="E42" s="3"/>
      <c r="F42" s="151">
        <f>F38/D38</f>
        <v>0.9613079019073568</v>
      </c>
      <c r="G42" s="68">
        <f>G38/D38</f>
        <v>3.6613987284286997</v>
      </c>
      <c r="H42" s="8"/>
      <c r="I42" s="8"/>
    </row>
    <row r="43" spans="1:9" ht="30.75" customHeight="1">
      <c r="A43" s="8"/>
      <c r="B43" s="105" t="s">
        <v>114</v>
      </c>
      <c r="C43" s="8"/>
      <c r="D43" s="3">
        <v>14</v>
      </c>
      <c r="E43" s="3"/>
      <c r="F43" s="151">
        <v>29</v>
      </c>
      <c r="G43" s="68">
        <v>57</v>
      </c>
      <c r="H43" s="8"/>
      <c r="I43" s="8"/>
    </row>
    <row r="44" ht="21" customHeight="1">
      <c r="B44" s="102" t="s">
        <v>100</v>
      </c>
    </row>
    <row r="46" spans="2:3" ht="15.75">
      <c r="B46" s="87"/>
      <c r="C46" s="69"/>
    </row>
    <row r="47" spans="2:3" ht="15.75">
      <c r="B47" s="87"/>
      <c r="C47" s="69"/>
    </row>
    <row r="48" spans="2:3" ht="15.75">
      <c r="B48" s="87"/>
      <c r="C48" s="69"/>
    </row>
    <row r="49" spans="2:3" ht="15.75">
      <c r="B49" s="87"/>
      <c r="C49" s="69"/>
    </row>
    <row r="50" spans="2:3" ht="15.75">
      <c r="B50" s="87"/>
      <c r="C50" s="69"/>
    </row>
    <row r="53" spans="2:3" ht="15.75">
      <c r="B53" s="87"/>
      <c r="C53" s="90"/>
    </row>
    <row r="54" spans="2:3" ht="15.75">
      <c r="B54" s="87"/>
      <c r="C54" s="90"/>
    </row>
    <row r="55" spans="2:3" ht="15.75">
      <c r="B55" s="87"/>
      <c r="C55" s="90"/>
    </row>
  </sheetData>
  <sheetProtection/>
  <mergeCells count="9">
    <mergeCell ref="A6:A8"/>
    <mergeCell ref="B6:B8"/>
    <mergeCell ref="H6:H8"/>
    <mergeCell ref="I6:I8"/>
    <mergeCell ref="D6:G6"/>
    <mergeCell ref="C6:C8"/>
    <mergeCell ref="D7:E7"/>
    <mergeCell ref="F7:F8"/>
    <mergeCell ref="G7:G8"/>
  </mergeCells>
  <printOptions/>
  <pageMargins left="0.75" right="0.75" top="0.18" bottom="0.49" header="0.5" footer="0.5"/>
  <pageSetup horizontalDpi="600" verticalDpi="600" orientation="landscape" paperSize="9" scale="75" r:id="rId1"/>
  <headerFooter alignWithMargins="0">
    <oddFooter>&amp;R2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L54"/>
  <sheetViews>
    <sheetView view="pageBreakPreview" zoomScale="90" zoomScaleNormal="10" zoomScaleSheetLayoutView="90" zoomScalePageLayoutView="0" workbookViewId="0" topLeftCell="A1">
      <selection activeCell="A24" sqref="A24:I24"/>
    </sheetView>
  </sheetViews>
  <sheetFormatPr defaultColWidth="9.140625" defaultRowHeight="12.75"/>
  <cols>
    <col min="1" max="1" width="13.57421875" style="0" customWidth="1"/>
    <col min="2" max="2" width="42.140625" style="0" customWidth="1"/>
    <col min="3" max="3" width="14.28125" style="13" customWidth="1"/>
    <col min="4" max="4" width="7.57421875" style="0" customWidth="1"/>
    <col min="5" max="5" width="9.00390625" style="0" customWidth="1"/>
    <col min="6" max="6" width="7.421875" style="0" customWidth="1"/>
    <col min="7" max="7" width="8.421875" style="0" customWidth="1"/>
    <col min="8" max="8" width="23.00390625" style="0" customWidth="1"/>
    <col min="9" max="9" width="16.8515625" style="0" customWidth="1"/>
    <col min="10" max="10" width="8.00390625" style="0" customWidth="1"/>
    <col min="11" max="11" width="8.28125" style="0" customWidth="1"/>
    <col min="12" max="12" width="8.421875" style="0" customWidth="1"/>
  </cols>
  <sheetData>
    <row r="1" spans="1:9" ht="15.75">
      <c r="A1" s="1" t="s">
        <v>18</v>
      </c>
      <c r="B1" s="1"/>
      <c r="C1" s="2"/>
      <c r="D1" s="2"/>
      <c r="E1" s="2"/>
      <c r="F1" s="2"/>
      <c r="G1" s="2"/>
      <c r="H1" s="2"/>
      <c r="I1" s="2"/>
    </row>
    <row r="2" spans="1:9" ht="15.75">
      <c r="A2" s="2" t="s">
        <v>20</v>
      </c>
      <c r="B2" s="2"/>
      <c r="C2" s="2"/>
      <c r="D2" s="2"/>
      <c r="E2" s="2"/>
      <c r="F2" s="2"/>
      <c r="G2" s="2"/>
      <c r="H2" s="2"/>
      <c r="I2" s="2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72</v>
      </c>
      <c r="B4" s="2"/>
      <c r="C4" s="2"/>
      <c r="D4" s="2"/>
      <c r="E4" s="2"/>
      <c r="F4" s="2"/>
      <c r="G4" s="2"/>
      <c r="H4" s="2"/>
      <c r="I4" s="2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22.5" customHeight="1">
      <c r="A6" s="183" t="s">
        <v>3</v>
      </c>
      <c r="B6" s="186" t="s">
        <v>7</v>
      </c>
      <c r="C6" s="186" t="s">
        <v>8</v>
      </c>
      <c r="D6" s="192" t="s">
        <v>9</v>
      </c>
      <c r="E6" s="192"/>
      <c r="F6" s="192"/>
      <c r="G6" s="192"/>
      <c r="H6" s="198" t="s">
        <v>2</v>
      </c>
      <c r="I6" s="195" t="s">
        <v>105</v>
      </c>
    </row>
    <row r="7" spans="1:9" ht="22.5" customHeight="1">
      <c r="A7" s="184"/>
      <c r="B7" s="187"/>
      <c r="C7" s="187"/>
      <c r="D7" s="193" t="s">
        <v>4</v>
      </c>
      <c r="E7" s="194"/>
      <c r="F7" s="195" t="s">
        <v>5</v>
      </c>
      <c r="G7" s="195" t="s">
        <v>6</v>
      </c>
      <c r="H7" s="199"/>
      <c r="I7" s="197"/>
    </row>
    <row r="8" spans="1:9" ht="28.5" customHeight="1">
      <c r="A8" s="187"/>
      <c r="B8" s="197"/>
      <c r="C8" s="187"/>
      <c r="D8" s="143" t="s">
        <v>111</v>
      </c>
      <c r="E8" s="143" t="s">
        <v>112</v>
      </c>
      <c r="F8" s="196"/>
      <c r="G8" s="196"/>
      <c r="H8" s="199"/>
      <c r="I8" s="196"/>
    </row>
    <row r="9" spans="1:26" ht="15.75">
      <c r="A9" s="141"/>
      <c r="B9" s="57" t="s">
        <v>132</v>
      </c>
      <c r="C9" s="16"/>
      <c r="D9" s="21"/>
      <c r="E9" s="21"/>
      <c r="F9" s="21"/>
      <c r="G9" s="21"/>
      <c r="H9" s="103"/>
      <c r="I9" s="3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</row>
    <row r="10" spans="1:9" ht="15.75">
      <c r="A10" s="115">
        <v>3</v>
      </c>
      <c r="B10" s="46" t="s">
        <v>159</v>
      </c>
      <c r="C10" s="27" t="s">
        <v>160</v>
      </c>
      <c r="D10" s="86">
        <v>8.23</v>
      </c>
      <c r="E10" s="86">
        <v>4.83</v>
      </c>
      <c r="F10" s="27">
        <v>8.09</v>
      </c>
      <c r="G10" s="27">
        <v>25.95</v>
      </c>
      <c r="H10" s="45">
        <v>212</v>
      </c>
      <c r="I10" s="27">
        <v>0.11</v>
      </c>
    </row>
    <row r="11" spans="1:29" s="108" customFormat="1" ht="17.25" customHeight="1">
      <c r="A11" s="156">
        <v>94</v>
      </c>
      <c r="B11" s="19" t="s">
        <v>75</v>
      </c>
      <c r="C11" s="66">
        <v>200</v>
      </c>
      <c r="D11" s="22">
        <v>6.76</v>
      </c>
      <c r="E11" s="22">
        <v>0.04</v>
      </c>
      <c r="F11" s="22">
        <v>10.42</v>
      </c>
      <c r="G11" s="22">
        <v>25.86</v>
      </c>
      <c r="H11" s="66">
        <v>224.94</v>
      </c>
      <c r="I11" s="66">
        <v>0.9</v>
      </c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7"/>
    </row>
    <row r="12" spans="1:9" ht="15.75">
      <c r="A12" s="112">
        <v>392</v>
      </c>
      <c r="B12" s="19" t="s">
        <v>14</v>
      </c>
      <c r="C12" s="22">
        <v>180</v>
      </c>
      <c r="D12" s="22">
        <v>0.06</v>
      </c>
      <c r="E12" s="22">
        <v>0</v>
      </c>
      <c r="F12" s="22">
        <v>0.02</v>
      </c>
      <c r="G12" s="22">
        <v>9.99</v>
      </c>
      <c r="H12" s="23">
        <v>40</v>
      </c>
      <c r="I12" s="22">
        <v>0.03</v>
      </c>
    </row>
    <row r="13" spans="1:9" ht="15.75">
      <c r="A13" s="124"/>
      <c r="B13" s="42" t="s">
        <v>195</v>
      </c>
      <c r="C13" s="26">
        <v>20</v>
      </c>
      <c r="D13" s="26"/>
      <c r="E13" s="26"/>
      <c r="F13" s="26"/>
      <c r="G13" s="43"/>
      <c r="H13" s="43"/>
      <c r="I13" s="26"/>
    </row>
    <row r="14" spans="1:9" ht="15.75">
      <c r="A14" s="124"/>
      <c r="B14" s="41"/>
      <c r="C14" s="44" t="s">
        <v>180</v>
      </c>
      <c r="D14" s="48">
        <f aca="true" t="shared" si="0" ref="D14:I14">SUM(D10:D12)</f>
        <v>15.05</v>
      </c>
      <c r="E14" s="48">
        <f t="shared" si="0"/>
        <v>4.87</v>
      </c>
      <c r="F14" s="48">
        <f t="shared" si="0"/>
        <v>18.529999999999998</v>
      </c>
      <c r="G14" s="48">
        <f t="shared" si="0"/>
        <v>61.800000000000004</v>
      </c>
      <c r="H14" s="48">
        <f t="shared" si="0"/>
        <v>476.94</v>
      </c>
      <c r="I14" s="48">
        <f t="shared" si="0"/>
        <v>1.04</v>
      </c>
    </row>
    <row r="15" spans="1:9" ht="15.75">
      <c r="A15" s="124"/>
      <c r="B15" s="50" t="s">
        <v>95</v>
      </c>
      <c r="C15" s="26"/>
      <c r="D15" s="48"/>
      <c r="E15" s="48"/>
      <c r="F15" s="48"/>
      <c r="G15" s="48"/>
      <c r="H15" s="48"/>
      <c r="I15" s="48"/>
    </row>
    <row r="16" spans="1:9" s="73" customFormat="1" ht="15.75">
      <c r="A16" s="155">
        <v>399</v>
      </c>
      <c r="B16" s="20" t="s">
        <v>163</v>
      </c>
      <c r="C16" s="55">
        <v>100</v>
      </c>
      <c r="D16" s="55">
        <v>0.5</v>
      </c>
      <c r="E16" s="55">
        <v>0</v>
      </c>
      <c r="F16" s="55">
        <v>0</v>
      </c>
      <c r="G16" s="55">
        <v>12.7</v>
      </c>
      <c r="H16" s="55">
        <v>52.67</v>
      </c>
      <c r="I16" s="55">
        <v>4</v>
      </c>
    </row>
    <row r="17" spans="1:9" ht="15.75">
      <c r="A17" s="115"/>
      <c r="B17" s="92" t="s">
        <v>81</v>
      </c>
      <c r="C17" s="27"/>
      <c r="D17" s="27"/>
      <c r="E17" s="27"/>
      <c r="F17" s="27"/>
      <c r="G17" s="27"/>
      <c r="H17" s="27"/>
      <c r="I17" s="27"/>
    </row>
    <row r="18" spans="1:9" ht="15.75">
      <c r="A18" s="112"/>
      <c r="B18" s="19" t="s">
        <v>212</v>
      </c>
      <c r="C18" s="22">
        <v>60</v>
      </c>
      <c r="D18" s="22">
        <v>0.86</v>
      </c>
      <c r="E18" s="22">
        <v>0</v>
      </c>
      <c r="F18" s="22">
        <v>3.65</v>
      </c>
      <c r="G18" s="22">
        <v>5.02</v>
      </c>
      <c r="H18" s="23">
        <v>56.34</v>
      </c>
      <c r="I18" s="22">
        <v>5.7</v>
      </c>
    </row>
    <row r="19" spans="1:9" ht="15.75">
      <c r="A19" s="131">
        <v>67</v>
      </c>
      <c r="B19" s="142" t="s">
        <v>213</v>
      </c>
      <c r="C19" s="103">
        <v>200</v>
      </c>
      <c r="D19" s="17">
        <v>1.74</v>
      </c>
      <c r="E19" s="17">
        <v>0</v>
      </c>
      <c r="F19" s="17">
        <v>4.89</v>
      </c>
      <c r="G19" s="17">
        <v>8.48</v>
      </c>
      <c r="H19" s="24">
        <v>84.75</v>
      </c>
      <c r="I19" s="17">
        <v>18.47</v>
      </c>
    </row>
    <row r="20" spans="1:9" ht="15.75">
      <c r="A20" s="119">
        <v>56</v>
      </c>
      <c r="B20" s="19" t="s">
        <v>216</v>
      </c>
      <c r="C20" s="23">
        <v>190</v>
      </c>
      <c r="D20" s="39">
        <v>20.3</v>
      </c>
      <c r="E20" s="39">
        <v>16.61</v>
      </c>
      <c r="F20" s="39">
        <v>17</v>
      </c>
      <c r="G20" s="72">
        <v>35.69</v>
      </c>
      <c r="H20" s="38">
        <v>377</v>
      </c>
      <c r="I20" s="39">
        <v>1.01</v>
      </c>
    </row>
    <row r="21" spans="1:9" s="80" customFormat="1" ht="16.5" customHeight="1">
      <c r="A21" s="118">
        <v>378</v>
      </c>
      <c r="B21" s="19" t="s">
        <v>146</v>
      </c>
      <c r="C21" s="23">
        <v>180</v>
      </c>
      <c r="D21" s="22" t="s">
        <v>10</v>
      </c>
      <c r="E21" s="22">
        <v>0.08</v>
      </c>
      <c r="F21" s="22">
        <v>0.04</v>
      </c>
      <c r="G21" s="22">
        <v>23.53</v>
      </c>
      <c r="H21" s="23">
        <v>94.68</v>
      </c>
      <c r="I21" s="22">
        <v>1.65</v>
      </c>
    </row>
    <row r="22" spans="1:9" ht="15.75">
      <c r="A22" s="119"/>
      <c r="B22" s="19" t="s">
        <v>12</v>
      </c>
      <c r="C22" s="23">
        <v>50</v>
      </c>
      <c r="D22" s="26">
        <v>3.5</v>
      </c>
      <c r="E22" s="26">
        <v>0</v>
      </c>
      <c r="F22" s="26">
        <v>0.55</v>
      </c>
      <c r="G22" s="43">
        <v>20.15</v>
      </c>
      <c r="H22" s="26">
        <v>96.5</v>
      </c>
      <c r="I22" s="22" t="s">
        <v>10</v>
      </c>
    </row>
    <row r="23" spans="1:9" ht="15.75">
      <c r="A23" s="124"/>
      <c r="B23" s="41"/>
      <c r="C23" s="44" t="s">
        <v>173</v>
      </c>
      <c r="D23" s="44">
        <f aca="true" t="shared" si="1" ref="D23:I23">SUM(D18:D22)</f>
        <v>26.400000000000002</v>
      </c>
      <c r="E23" s="44">
        <f t="shared" si="1"/>
        <v>16.689999999999998</v>
      </c>
      <c r="F23" s="44">
        <f t="shared" si="1"/>
        <v>26.13</v>
      </c>
      <c r="G23" s="44">
        <f t="shared" si="1"/>
        <v>92.87</v>
      </c>
      <c r="H23" s="44">
        <f t="shared" si="1"/>
        <v>709.27</v>
      </c>
      <c r="I23" s="44">
        <f t="shared" si="1"/>
        <v>26.83</v>
      </c>
    </row>
    <row r="24" spans="1:9" ht="16.5" customHeight="1">
      <c r="A24" s="111"/>
      <c r="B24" s="76"/>
      <c r="C24" s="22"/>
      <c r="D24" s="22"/>
      <c r="E24" s="22"/>
      <c r="F24" s="22"/>
      <c r="G24" s="22"/>
      <c r="H24" s="22"/>
      <c r="I24" s="3"/>
    </row>
    <row r="25" spans="1:9" ht="15.75">
      <c r="A25" s="122"/>
      <c r="B25" s="51"/>
      <c r="C25" s="4"/>
      <c r="D25" s="34"/>
      <c r="E25" s="34"/>
      <c r="F25" s="34"/>
      <c r="G25" s="34"/>
      <c r="H25" s="34"/>
      <c r="I25" s="34"/>
    </row>
    <row r="26" spans="1:9" ht="15.75">
      <c r="A26" s="121"/>
      <c r="B26" s="29" t="s">
        <v>133</v>
      </c>
      <c r="C26" s="21"/>
      <c r="D26" s="33"/>
      <c r="E26" s="33"/>
      <c r="F26" s="33"/>
      <c r="G26" s="33"/>
      <c r="H26" s="33"/>
      <c r="I26" s="33"/>
    </row>
    <row r="27" spans="1:9" ht="15.75">
      <c r="A27" s="119">
        <v>403</v>
      </c>
      <c r="B27" s="19" t="s">
        <v>171</v>
      </c>
      <c r="C27" s="22" t="s">
        <v>145</v>
      </c>
      <c r="D27" s="22">
        <v>5.85</v>
      </c>
      <c r="E27" s="22">
        <v>5.85</v>
      </c>
      <c r="F27" s="22">
        <v>2.02</v>
      </c>
      <c r="G27" s="22">
        <v>3.57</v>
      </c>
      <c r="H27" s="22">
        <v>142.34</v>
      </c>
      <c r="I27" s="22">
        <v>0.5</v>
      </c>
    </row>
    <row r="28" spans="1:64" s="8" customFormat="1" ht="15.75">
      <c r="A28" s="118">
        <v>401</v>
      </c>
      <c r="B28" s="19" t="s">
        <v>121</v>
      </c>
      <c r="C28" s="22">
        <v>180</v>
      </c>
      <c r="D28" s="22">
        <v>5.8</v>
      </c>
      <c r="E28" s="22">
        <v>5.8</v>
      </c>
      <c r="F28" s="22">
        <v>5</v>
      </c>
      <c r="G28" s="22">
        <v>8</v>
      </c>
      <c r="H28" s="22">
        <v>100</v>
      </c>
      <c r="I28" s="22">
        <v>1.4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</row>
    <row r="29" spans="1:9" ht="15.75">
      <c r="A29" s="112"/>
      <c r="B29" s="20" t="s">
        <v>32</v>
      </c>
      <c r="C29" s="22">
        <v>30</v>
      </c>
      <c r="D29" s="22">
        <v>1.11</v>
      </c>
      <c r="E29" s="22">
        <v>0</v>
      </c>
      <c r="F29" s="22">
        <v>0.44</v>
      </c>
      <c r="G29" s="22">
        <v>7.71</v>
      </c>
      <c r="H29" s="23">
        <v>37.5</v>
      </c>
      <c r="I29" s="22" t="s">
        <v>10</v>
      </c>
    </row>
    <row r="30" spans="1:9" ht="15.75">
      <c r="A30" s="126"/>
      <c r="B30" s="41"/>
      <c r="C30" s="43"/>
      <c r="D30" s="26"/>
      <c r="E30" s="26"/>
      <c r="F30" s="26"/>
      <c r="G30" s="26"/>
      <c r="H30" s="26"/>
      <c r="I30" s="26"/>
    </row>
    <row r="31" spans="1:9" ht="15.75">
      <c r="A31" s="41"/>
      <c r="B31" s="41"/>
      <c r="C31" s="160" t="s">
        <v>186</v>
      </c>
      <c r="D31" s="48">
        <f aca="true" t="shared" si="2" ref="D31:I31">SUM(D27:D30)</f>
        <v>12.759999999999998</v>
      </c>
      <c r="E31" s="48">
        <f t="shared" si="2"/>
        <v>11.649999999999999</v>
      </c>
      <c r="F31" s="48">
        <f t="shared" si="2"/>
        <v>7.46</v>
      </c>
      <c r="G31" s="48">
        <f t="shared" si="2"/>
        <v>19.28</v>
      </c>
      <c r="H31" s="48">
        <f t="shared" si="2"/>
        <v>279.84000000000003</v>
      </c>
      <c r="I31" s="48">
        <f t="shared" si="2"/>
        <v>1.9</v>
      </c>
    </row>
    <row r="32" spans="1:9" ht="15.75">
      <c r="A32" s="41"/>
      <c r="B32" s="40" t="s">
        <v>99</v>
      </c>
      <c r="C32" s="169">
        <v>1535</v>
      </c>
      <c r="D32" s="48">
        <f aca="true" t="shared" si="3" ref="D32:I32">D31++D25+D23+D16+D14</f>
        <v>54.709999999999994</v>
      </c>
      <c r="E32" s="48">
        <f t="shared" si="3"/>
        <v>33.209999999999994</v>
      </c>
      <c r="F32" s="48">
        <f t="shared" si="3"/>
        <v>52.11999999999999</v>
      </c>
      <c r="G32" s="48">
        <f t="shared" si="3"/>
        <v>186.65</v>
      </c>
      <c r="H32" s="48">
        <f t="shared" si="3"/>
        <v>1518.72</v>
      </c>
      <c r="I32" s="48">
        <f t="shared" si="3"/>
        <v>33.769999999999996</v>
      </c>
    </row>
    <row r="33" spans="1:9" ht="15.75">
      <c r="A33" s="8"/>
      <c r="B33" s="40" t="s">
        <v>24</v>
      </c>
      <c r="C33" s="40"/>
      <c r="D33" s="10">
        <v>54</v>
      </c>
      <c r="E33" s="10"/>
      <c r="F33" s="10">
        <v>60</v>
      </c>
      <c r="G33" s="10">
        <v>261</v>
      </c>
      <c r="H33" s="10">
        <v>1800</v>
      </c>
      <c r="I33" s="10">
        <v>50</v>
      </c>
    </row>
    <row r="34" spans="1:9" ht="15.75">
      <c r="A34" s="8"/>
      <c r="B34" s="5" t="s">
        <v>21</v>
      </c>
      <c r="C34" s="8"/>
      <c r="D34" s="6">
        <f>D32/D33*100-100</f>
        <v>1.3148148148148096</v>
      </c>
      <c r="F34" s="6">
        <f>F32/F33*100-100</f>
        <v>-13.133333333333354</v>
      </c>
      <c r="G34" s="6">
        <f>G32/G33*100-100</f>
        <v>-28.486590038314176</v>
      </c>
      <c r="H34" s="6">
        <f>H32/H33*100-100</f>
        <v>-15.626666666666665</v>
      </c>
      <c r="I34" s="6">
        <f>I32/I33*100-100</f>
        <v>-32.46000000000001</v>
      </c>
    </row>
    <row r="35" spans="1:9" ht="15.75">
      <c r="A35" s="8"/>
      <c r="B35" s="153" t="s">
        <v>115</v>
      </c>
      <c r="C35" s="8"/>
      <c r="D35" s="6"/>
      <c r="E35" s="144">
        <v>0.571</v>
      </c>
      <c r="F35" s="6"/>
      <c r="G35" s="6"/>
      <c r="H35" s="6"/>
      <c r="I35" s="6"/>
    </row>
    <row r="36" spans="1:9" ht="15.75">
      <c r="A36" s="31"/>
      <c r="B36" s="5" t="s">
        <v>78</v>
      </c>
      <c r="C36" s="22"/>
      <c r="D36" s="22">
        <v>1</v>
      </c>
      <c r="E36" s="22"/>
      <c r="F36" s="91">
        <f>F32/D32</f>
        <v>0.9526594772436483</v>
      </c>
      <c r="G36" s="38">
        <f>G32/D32</f>
        <v>3.4116249314567724</v>
      </c>
      <c r="H36" s="22"/>
      <c r="I36" s="22"/>
    </row>
    <row r="37" spans="1:9" ht="15.75">
      <c r="A37" s="31"/>
      <c r="B37" s="40" t="s">
        <v>106</v>
      </c>
      <c r="C37" s="22"/>
      <c r="D37" s="39">
        <f>1!D38+2!D35+3!D37+4!D35+5!D36+6!D37+7!D32+8!D33+9!D33+'10'!D32</f>
        <v>500.28000000000003</v>
      </c>
      <c r="E37" s="39">
        <f>1!E38+2!E35+3!E37+4!E35+5!E36+6!E37+7!E32+8!E33+9!E33+'10'!E32</f>
        <v>369.34</v>
      </c>
      <c r="F37" s="39">
        <f>1!F38+2!F35+3!F37+4!F35+5!F36+6!F37+7!F32+8!F33+9!F33+'10'!F32</f>
        <v>527.0899999999999</v>
      </c>
      <c r="G37" s="38">
        <f>1!G38+2!G35+3!G37+4!G35+5!G36+6!G37+7!G32+8!G33+9!G33+'10'!G32</f>
        <v>2079.89</v>
      </c>
      <c r="H37" s="39">
        <f>1!H38+2!H35+3!H37+4!H35+5!H36+6!H37+7!H32+8!H33+9!H33+'10'!H32</f>
        <v>15516.319999999998</v>
      </c>
      <c r="I37" s="39">
        <f>1!I38+2!I36+3!I37+4!I35+5!I36+6!I37+7!I32+8!I33+9!I33+'10'!I32</f>
        <v>376.74999999999994</v>
      </c>
    </row>
    <row r="38" spans="1:9" ht="15.75">
      <c r="A38" s="31"/>
      <c r="B38" s="40" t="s">
        <v>107</v>
      </c>
      <c r="C38" s="22"/>
      <c r="D38" s="22">
        <f aca="true" t="shared" si="4" ref="D38:I38">D37/10</f>
        <v>50.028000000000006</v>
      </c>
      <c r="E38" s="22">
        <f t="shared" si="4"/>
        <v>36.934</v>
      </c>
      <c r="F38" s="22">
        <f t="shared" si="4"/>
        <v>52.70899999999999</v>
      </c>
      <c r="G38" s="22">
        <f t="shared" si="4"/>
        <v>207.98899999999998</v>
      </c>
      <c r="H38" s="22">
        <f t="shared" si="4"/>
        <v>1551.6319999999998</v>
      </c>
      <c r="I38" s="22">
        <f t="shared" si="4"/>
        <v>37.675</v>
      </c>
    </row>
    <row r="39" spans="1:9" ht="15.75">
      <c r="A39" s="31"/>
      <c r="B39" s="40" t="s">
        <v>21</v>
      </c>
      <c r="C39" s="22"/>
      <c r="D39" s="39">
        <f>D38/D33*100-100</f>
        <v>-7.355555555555554</v>
      </c>
      <c r="F39" s="39">
        <f>F38/F33*100-100</f>
        <v>-12.151666666666685</v>
      </c>
      <c r="G39" s="39">
        <f>G38/G33*100-100</f>
        <v>-20.31072796934866</v>
      </c>
      <c r="H39" s="39">
        <f>H38/H32*100-100</f>
        <v>2.167088074167694</v>
      </c>
      <c r="I39" s="39">
        <f>I38/I32*100-100</f>
        <v>11.563517915309447</v>
      </c>
    </row>
    <row r="40" spans="1:9" ht="15.75">
      <c r="A40" s="31"/>
      <c r="B40" s="153" t="s">
        <v>115</v>
      </c>
      <c r="C40" s="22"/>
      <c r="D40" s="39"/>
      <c r="E40" s="149">
        <v>0.558</v>
      </c>
      <c r="F40" s="39"/>
      <c r="G40" s="39"/>
      <c r="H40" s="39"/>
      <c r="I40" s="39"/>
    </row>
    <row r="41" spans="1:9" ht="31.5">
      <c r="A41" s="31"/>
      <c r="B41" s="105" t="s">
        <v>108</v>
      </c>
      <c r="C41" s="22"/>
      <c r="D41" s="38">
        <v>14</v>
      </c>
      <c r="E41" s="38"/>
      <c r="F41" s="38">
        <v>29</v>
      </c>
      <c r="G41" s="38">
        <v>57</v>
      </c>
      <c r="H41" s="22"/>
      <c r="I41" s="22"/>
    </row>
    <row r="42" spans="2:9" ht="12.75">
      <c r="B42" s="102" t="s">
        <v>100</v>
      </c>
      <c r="D42" s="70"/>
      <c r="E42" s="70"/>
      <c r="F42" s="70"/>
      <c r="G42" s="70"/>
      <c r="H42" s="70"/>
      <c r="I42" s="70"/>
    </row>
    <row r="43" spans="2:9" ht="15.75">
      <c r="B43" s="87"/>
      <c r="C43" s="88"/>
      <c r="D43" s="70"/>
      <c r="E43" s="70"/>
      <c r="F43" s="70"/>
      <c r="G43" s="70"/>
      <c r="H43" s="70"/>
      <c r="I43" s="70"/>
    </row>
    <row r="44" spans="2:7" ht="15.75">
      <c r="B44" s="87"/>
      <c r="C44" s="104"/>
      <c r="D44" s="70"/>
      <c r="E44" s="70"/>
      <c r="F44" s="70"/>
      <c r="G44" s="70"/>
    </row>
    <row r="45" spans="2:9" ht="15.75">
      <c r="B45" s="87"/>
      <c r="C45" s="104"/>
      <c r="D45" s="70"/>
      <c r="E45" s="70"/>
      <c r="F45" s="70"/>
      <c r="G45" s="70"/>
      <c r="H45" s="69"/>
      <c r="I45" s="69"/>
    </row>
    <row r="46" spans="2:9" ht="15.75">
      <c r="B46" s="87"/>
      <c r="C46" s="104"/>
      <c r="D46" s="70"/>
      <c r="E46" s="70"/>
      <c r="F46" s="70"/>
      <c r="G46" s="70"/>
      <c r="I46" s="69"/>
    </row>
    <row r="47" spans="2:9" ht="15.75">
      <c r="B47" s="87"/>
      <c r="C47" s="104"/>
      <c r="D47" s="70"/>
      <c r="E47" s="70"/>
      <c r="F47" s="70"/>
      <c r="G47" s="70"/>
      <c r="H47" s="70"/>
      <c r="I47" s="70"/>
    </row>
    <row r="48" spans="2:7" ht="15.75">
      <c r="B48" s="87"/>
      <c r="C48" s="104"/>
      <c r="D48" s="70"/>
      <c r="E48" s="70"/>
      <c r="G48" s="70"/>
    </row>
    <row r="49" spans="2:5" ht="15.75">
      <c r="B49" s="87"/>
      <c r="C49" s="88"/>
      <c r="D49" s="70"/>
      <c r="E49" s="70"/>
    </row>
    <row r="50" spans="2:5" ht="15.75">
      <c r="B50" s="87"/>
      <c r="D50" s="69"/>
      <c r="E50" s="69"/>
    </row>
    <row r="51" spans="2:5" ht="15.75">
      <c r="B51" s="87"/>
      <c r="D51" s="69"/>
      <c r="E51" s="69"/>
    </row>
    <row r="52" spans="2:5" ht="15.75">
      <c r="B52" s="87"/>
      <c r="D52" s="69"/>
      <c r="E52" s="69"/>
    </row>
    <row r="54" spans="1:9" s="56" customFormat="1" ht="15.75">
      <c r="A54" s="158"/>
      <c r="B54" s="159"/>
      <c r="C54" s="128"/>
      <c r="D54" s="128"/>
      <c r="E54" s="128"/>
      <c r="F54" s="128"/>
      <c r="G54" s="128"/>
      <c r="H54" s="129"/>
      <c r="I54" s="128"/>
    </row>
  </sheetData>
  <sheetProtection/>
  <mergeCells count="9">
    <mergeCell ref="I6:I8"/>
    <mergeCell ref="H6:H8"/>
    <mergeCell ref="A6:A8"/>
    <mergeCell ref="B6:B8"/>
    <mergeCell ref="C6:C8"/>
    <mergeCell ref="D6:G6"/>
    <mergeCell ref="D7:E7"/>
    <mergeCell ref="F7:F8"/>
    <mergeCell ref="G7:G8"/>
  </mergeCells>
  <printOptions/>
  <pageMargins left="0.75" right="0.59" top="0.32" bottom="0.52" header="0.34" footer="0.95"/>
  <pageSetup horizontalDpi="600" verticalDpi="600" orientation="landscape" paperSize="9" scale="70" r:id="rId2"/>
  <headerFooter alignWithMargins="0">
    <oddFooter>&amp;R11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6"/>
  <sheetViews>
    <sheetView zoomScale="87" zoomScaleNormal="87" zoomScalePageLayoutView="0" workbookViewId="0" topLeftCell="A4">
      <selection activeCell="H14" sqref="H14"/>
    </sheetView>
  </sheetViews>
  <sheetFormatPr defaultColWidth="9.140625" defaultRowHeight="12.75"/>
  <cols>
    <col min="1" max="1" width="25.421875" style="0" customWidth="1"/>
    <col min="2" max="2" width="10.28125" style="0" customWidth="1"/>
    <col min="3" max="3" width="7.28125" style="0" customWidth="1"/>
    <col min="4" max="4" width="8.57421875" style="0" customWidth="1"/>
    <col min="5" max="5" width="9.00390625" style="0" customWidth="1"/>
    <col min="6" max="6" width="10.28125" style="0" customWidth="1"/>
    <col min="7" max="7" width="9.28125" style="0" customWidth="1"/>
    <col min="8" max="8" width="9.421875" style="0" customWidth="1"/>
    <col min="9" max="9" width="9.8515625" style="0" customWidth="1"/>
    <col min="10" max="10" width="8.8515625" style="0" customWidth="1"/>
    <col min="11" max="11" width="9.8515625" style="0" customWidth="1"/>
    <col min="12" max="12" width="9.00390625" style="0" customWidth="1"/>
    <col min="13" max="13" width="12.421875" style="0" customWidth="1"/>
    <col min="14" max="14" width="10.57421875" style="0" customWidth="1"/>
    <col min="15" max="15" width="14.00390625" style="0" customWidth="1"/>
  </cols>
  <sheetData>
    <row r="1" spans="1:15" ht="15.75">
      <c r="A1" s="201" t="s">
        <v>38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</row>
    <row r="2" spans="1:15" ht="15.75">
      <c r="A2" s="202" t="s">
        <v>39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</row>
    <row r="3" spans="1:15" ht="15.75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</row>
    <row r="4" spans="1:15" ht="15.75">
      <c r="A4" s="204" t="s">
        <v>40</v>
      </c>
      <c r="B4" s="186" t="s">
        <v>41</v>
      </c>
      <c r="C4" s="207" t="s">
        <v>42</v>
      </c>
      <c r="D4" s="208"/>
      <c r="E4" s="208"/>
      <c r="F4" s="208"/>
      <c r="G4" s="208"/>
      <c r="H4" s="208"/>
      <c r="I4" s="208"/>
      <c r="J4" s="208"/>
      <c r="K4" s="208"/>
      <c r="L4" s="209"/>
      <c r="M4" s="186" t="s">
        <v>43</v>
      </c>
      <c r="N4" s="186" t="s">
        <v>44</v>
      </c>
      <c r="O4" s="186" t="s">
        <v>21</v>
      </c>
    </row>
    <row r="5" spans="1:15" ht="28.5" customHeight="1">
      <c r="A5" s="205"/>
      <c r="B5" s="206"/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206"/>
      <c r="N5" s="206"/>
      <c r="O5" s="206"/>
    </row>
    <row r="6" spans="1:15" ht="30">
      <c r="A6" s="89" t="s">
        <v>77</v>
      </c>
      <c r="B6" s="3">
        <v>450</v>
      </c>
      <c r="C6" s="78">
        <v>206</v>
      </c>
      <c r="D6" s="78">
        <v>385</v>
      </c>
      <c r="E6" s="78">
        <v>371</v>
      </c>
      <c r="F6" s="78">
        <v>660</v>
      </c>
      <c r="G6" s="78">
        <v>581</v>
      </c>
      <c r="H6" s="78">
        <v>92</v>
      </c>
      <c r="I6" s="78">
        <v>380</v>
      </c>
      <c r="J6" s="78">
        <v>406</v>
      </c>
      <c r="K6" s="78">
        <v>416</v>
      </c>
      <c r="L6" s="78">
        <v>592</v>
      </c>
      <c r="M6" s="78">
        <f>SUM(C6:L6)</f>
        <v>4089</v>
      </c>
      <c r="N6" s="79">
        <f>M6/10</f>
        <v>408.9</v>
      </c>
      <c r="O6" s="68">
        <f>N6/B6*100-100</f>
        <v>-9.13333333333334</v>
      </c>
    </row>
    <row r="7" spans="1:15" ht="15.75">
      <c r="A7" s="5" t="s">
        <v>45</v>
      </c>
      <c r="B7" s="3">
        <v>40</v>
      </c>
      <c r="C7" s="3"/>
      <c r="D7" s="3">
        <v>95</v>
      </c>
      <c r="E7" s="3">
        <v>110</v>
      </c>
      <c r="F7" s="3"/>
      <c r="G7" s="3"/>
      <c r="H7" s="3"/>
      <c r="I7" s="3">
        <v>95</v>
      </c>
      <c r="J7" s="3">
        <v>100</v>
      </c>
      <c r="K7" s="3"/>
      <c r="L7" s="3"/>
      <c r="M7" s="3">
        <f aca="true" t="shared" si="0" ref="M7:M35">SUM(C7:L7)</f>
        <v>400</v>
      </c>
      <c r="N7" s="68">
        <f aca="true" t="shared" si="1" ref="N7:N35">M7/10</f>
        <v>40</v>
      </c>
      <c r="O7" s="109">
        <f aca="true" t="shared" si="2" ref="O7:O35">N7/B7*100-100</f>
        <v>0</v>
      </c>
    </row>
    <row r="8" spans="1:15" ht="15.75">
      <c r="A8" s="5" t="s">
        <v>46</v>
      </c>
      <c r="B8" s="3">
        <v>11</v>
      </c>
      <c r="C8" s="3"/>
      <c r="D8" s="81">
        <v>12</v>
      </c>
      <c r="E8" s="81">
        <v>17</v>
      </c>
      <c r="F8" s="81">
        <v>13</v>
      </c>
      <c r="G8" s="81"/>
      <c r="H8" s="81"/>
      <c r="I8" s="81">
        <v>12</v>
      </c>
      <c r="J8" s="81">
        <v>21</v>
      </c>
      <c r="K8" s="81"/>
      <c r="L8" s="81"/>
      <c r="M8" s="81">
        <f t="shared" si="0"/>
        <v>75</v>
      </c>
      <c r="N8" s="68">
        <f t="shared" si="1"/>
        <v>7.5</v>
      </c>
      <c r="O8" s="109">
        <f t="shared" si="2"/>
        <v>-31.818181818181827</v>
      </c>
    </row>
    <row r="9" spans="1:15" ht="15.75">
      <c r="A9" s="62" t="s">
        <v>22</v>
      </c>
      <c r="B9" s="81">
        <v>6</v>
      </c>
      <c r="C9" s="81">
        <v>15</v>
      </c>
      <c r="D9" s="81"/>
      <c r="E9" s="82"/>
      <c r="F9" s="81">
        <v>15</v>
      </c>
      <c r="G9" s="81"/>
      <c r="H9" s="81"/>
      <c r="I9" s="81">
        <v>15</v>
      </c>
      <c r="J9" s="81"/>
      <c r="K9" s="81">
        <v>15</v>
      </c>
      <c r="L9" s="81"/>
      <c r="M9" s="3">
        <f t="shared" si="0"/>
        <v>60</v>
      </c>
      <c r="N9" s="68">
        <f t="shared" si="1"/>
        <v>6</v>
      </c>
      <c r="O9" s="109">
        <f t="shared" si="2"/>
        <v>0</v>
      </c>
    </row>
    <row r="10" spans="1:15" ht="15.75">
      <c r="A10" s="62" t="s">
        <v>47</v>
      </c>
      <c r="B10" s="81">
        <v>55</v>
      </c>
      <c r="C10" s="81">
        <v>107</v>
      </c>
      <c r="D10" s="81">
        <v>81</v>
      </c>
      <c r="E10" s="81">
        <v>65</v>
      </c>
      <c r="F10" s="81">
        <v>81</v>
      </c>
      <c r="G10" s="81"/>
      <c r="H10" s="81">
        <v>81</v>
      </c>
      <c r="I10" s="81">
        <v>65</v>
      </c>
      <c r="J10" s="81">
        <v>70</v>
      </c>
      <c r="K10" s="81"/>
      <c r="L10" s="81"/>
      <c r="M10" s="3">
        <f t="shared" si="0"/>
        <v>550</v>
      </c>
      <c r="N10" s="68">
        <f t="shared" si="1"/>
        <v>55</v>
      </c>
      <c r="O10" s="109">
        <f t="shared" si="2"/>
        <v>0</v>
      </c>
    </row>
    <row r="11" spans="1:15" ht="15.75">
      <c r="A11" s="62" t="s">
        <v>48</v>
      </c>
      <c r="B11" s="81">
        <v>24</v>
      </c>
      <c r="C11" s="81"/>
      <c r="D11" s="81"/>
      <c r="E11" s="81"/>
      <c r="F11" s="81"/>
      <c r="G11" s="81">
        <v>120</v>
      </c>
      <c r="H11" s="81"/>
      <c r="I11" s="81"/>
      <c r="J11" s="81"/>
      <c r="K11" s="81"/>
      <c r="L11" s="81">
        <v>120</v>
      </c>
      <c r="M11" s="3">
        <f t="shared" si="0"/>
        <v>240</v>
      </c>
      <c r="N11" s="68">
        <f t="shared" si="1"/>
        <v>24</v>
      </c>
      <c r="O11" s="109">
        <f t="shared" si="2"/>
        <v>0</v>
      </c>
    </row>
    <row r="12" spans="1:15" ht="15.75">
      <c r="A12" s="62" t="s">
        <v>49</v>
      </c>
      <c r="B12" s="81">
        <v>37</v>
      </c>
      <c r="C12" s="81">
        <v>110</v>
      </c>
      <c r="D12" s="81"/>
      <c r="E12" s="81"/>
      <c r="F12" s="81"/>
      <c r="G12" s="81">
        <v>110</v>
      </c>
      <c r="H12" s="81">
        <v>40</v>
      </c>
      <c r="I12" s="81"/>
      <c r="J12" s="81"/>
      <c r="K12" s="81">
        <v>110</v>
      </c>
      <c r="L12" s="81"/>
      <c r="M12" s="3">
        <f t="shared" si="0"/>
        <v>370</v>
      </c>
      <c r="N12" s="68">
        <f t="shared" si="1"/>
        <v>37</v>
      </c>
      <c r="O12" s="109">
        <f t="shared" si="2"/>
        <v>0</v>
      </c>
    </row>
    <row r="13" spans="1:15" ht="15.75">
      <c r="A13" s="5" t="s">
        <v>50</v>
      </c>
      <c r="B13" s="3">
        <v>6.9</v>
      </c>
      <c r="C13" s="3"/>
      <c r="D13" s="3"/>
      <c r="E13" s="3"/>
      <c r="F13" s="3"/>
      <c r="G13" s="3"/>
      <c r="H13" s="3"/>
      <c r="I13" s="3"/>
      <c r="J13" s="3"/>
      <c r="K13" s="3">
        <v>66</v>
      </c>
      <c r="L13" s="3"/>
      <c r="M13" s="3">
        <f t="shared" si="0"/>
        <v>66</v>
      </c>
      <c r="N13" s="68">
        <f t="shared" si="1"/>
        <v>6.6</v>
      </c>
      <c r="O13" s="109">
        <f t="shared" si="2"/>
        <v>-4.34782608695653</v>
      </c>
    </row>
    <row r="14" spans="1:15" ht="17.25" customHeight="1">
      <c r="A14" s="63" t="s">
        <v>51</v>
      </c>
      <c r="B14" s="66">
        <v>24</v>
      </c>
      <c r="C14" s="66">
        <v>7</v>
      </c>
      <c r="D14" s="66">
        <v>15</v>
      </c>
      <c r="E14" s="66">
        <v>48</v>
      </c>
      <c r="F14" s="66">
        <v>16</v>
      </c>
      <c r="G14" s="66">
        <v>49</v>
      </c>
      <c r="H14" s="66">
        <v>47</v>
      </c>
      <c r="I14" s="66">
        <v>8</v>
      </c>
      <c r="J14" s="66">
        <v>17</v>
      </c>
      <c r="K14" s="66">
        <v>7</v>
      </c>
      <c r="L14" s="66">
        <v>4</v>
      </c>
      <c r="M14" s="3">
        <f t="shared" si="0"/>
        <v>218</v>
      </c>
      <c r="N14" s="68">
        <f t="shared" si="1"/>
        <v>21.8</v>
      </c>
      <c r="O14" s="109">
        <f t="shared" si="2"/>
        <v>-9.166666666666671</v>
      </c>
    </row>
    <row r="15" spans="1:15" ht="15.75">
      <c r="A15" s="5" t="s">
        <v>52</v>
      </c>
      <c r="B15" s="3">
        <v>140</v>
      </c>
      <c r="C15" s="50">
        <v>254</v>
      </c>
      <c r="D15" s="50">
        <v>100</v>
      </c>
      <c r="E15" s="3">
        <v>242</v>
      </c>
      <c r="F15" s="3">
        <v>67</v>
      </c>
      <c r="G15" s="50">
        <v>67</v>
      </c>
      <c r="H15" s="50">
        <v>110</v>
      </c>
      <c r="I15" s="50">
        <v>202</v>
      </c>
      <c r="J15" s="3">
        <v>40</v>
      </c>
      <c r="K15" s="50">
        <v>330</v>
      </c>
      <c r="L15" s="3">
        <v>151</v>
      </c>
      <c r="M15" s="3">
        <f t="shared" si="0"/>
        <v>1563</v>
      </c>
      <c r="N15" s="68">
        <f t="shared" si="1"/>
        <v>156.3</v>
      </c>
      <c r="O15" s="109">
        <f t="shared" si="2"/>
        <v>11.642857142857153</v>
      </c>
    </row>
    <row r="16" spans="1:15" ht="15.75">
      <c r="A16" s="5" t="s">
        <v>53</v>
      </c>
      <c r="B16" s="3">
        <v>260</v>
      </c>
      <c r="C16" s="3">
        <v>241</v>
      </c>
      <c r="D16" s="3">
        <v>89</v>
      </c>
      <c r="E16" s="3">
        <v>235</v>
      </c>
      <c r="F16" s="3">
        <v>256</v>
      </c>
      <c r="G16" s="3">
        <v>461</v>
      </c>
      <c r="H16" s="3">
        <v>317</v>
      </c>
      <c r="I16" s="3">
        <v>203</v>
      </c>
      <c r="J16" s="3">
        <v>222</v>
      </c>
      <c r="K16" s="3">
        <v>423</v>
      </c>
      <c r="L16" s="3">
        <v>132</v>
      </c>
      <c r="M16" s="3">
        <f t="shared" si="0"/>
        <v>2579</v>
      </c>
      <c r="N16" s="68">
        <f t="shared" si="1"/>
        <v>257.9</v>
      </c>
      <c r="O16" s="109">
        <f t="shared" si="2"/>
        <v>-0.8076923076923208</v>
      </c>
    </row>
    <row r="17" spans="1:15" ht="15.75">
      <c r="A17" s="5" t="s">
        <v>54</v>
      </c>
      <c r="B17" s="3">
        <v>100</v>
      </c>
      <c r="C17" s="3">
        <v>100</v>
      </c>
      <c r="D17" s="3">
        <v>100</v>
      </c>
      <c r="E17" s="3">
        <v>100</v>
      </c>
      <c r="F17" s="3">
        <v>100</v>
      </c>
      <c r="G17" s="3">
        <v>100</v>
      </c>
      <c r="H17" s="3">
        <v>100</v>
      </c>
      <c r="I17" s="3">
        <v>100</v>
      </c>
      <c r="J17" s="3">
        <v>100</v>
      </c>
      <c r="K17" s="3">
        <v>100</v>
      </c>
      <c r="L17" s="3">
        <v>100</v>
      </c>
      <c r="M17" s="3">
        <f>SUM(C17:L17)</f>
        <v>1000</v>
      </c>
      <c r="N17" s="68">
        <f t="shared" si="1"/>
        <v>100</v>
      </c>
      <c r="O17" s="109">
        <f t="shared" si="2"/>
        <v>0</v>
      </c>
    </row>
    <row r="18" spans="1:15" ht="15.75">
      <c r="A18" s="5" t="s">
        <v>55</v>
      </c>
      <c r="B18" s="3">
        <v>11</v>
      </c>
      <c r="C18" s="3">
        <v>18</v>
      </c>
      <c r="D18" s="3"/>
      <c r="E18" s="3">
        <v>20</v>
      </c>
      <c r="F18" s="3"/>
      <c r="G18" s="3">
        <v>18</v>
      </c>
      <c r="H18" s="3">
        <v>18</v>
      </c>
      <c r="I18" s="3"/>
      <c r="J18" s="3">
        <v>18</v>
      </c>
      <c r="K18" s="3">
        <v>18</v>
      </c>
      <c r="L18" s="3"/>
      <c r="M18" s="3">
        <f t="shared" si="0"/>
        <v>110</v>
      </c>
      <c r="N18" s="68">
        <f t="shared" si="1"/>
        <v>11</v>
      </c>
      <c r="O18" s="109">
        <f t="shared" si="2"/>
        <v>0</v>
      </c>
    </row>
    <row r="19" spans="1:15" ht="15.75">
      <c r="A19" s="5" t="s">
        <v>56</v>
      </c>
      <c r="B19" s="3">
        <v>100</v>
      </c>
      <c r="C19" s="3">
        <v>100</v>
      </c>
      <c r="D19" s="3">
        <v>100</v>
      </c>
      <c r="E19" s="3">
        <v>100</v>
      </c>
      <c r="F19" s="3">
        <v>100</v>
      </c>
      <c r="G19" s="3">
        <v>100</v>
      </c>
      <c r="H19" s="3">
        <v>100</v>
      </c>
      <c r="I19" s="3">
        <v>100</v>
      </c>
      <c r="J19" s="3">
        <v>100</v>
      </c>
      <c r="K19" s="3">
        <v>100</v>
      </c>
      <c r="L19" s="3">
        <v>100</v>
      </c>
      <c r="M19" s="3">
        <f t="shared" si="0"/>
        <v>1000</v>
      </c>
      <c r="N19" s="68">
        <f t="shared" si="1"/>
        <v>100</v>
      </c>
      <c r="O19" s="109">
        <f t="shared" si="2"/>
        <v>0</v>
      </c>
    </row>
    <row r="20" spans="1:15" ht="45.75" customHeight="1">
      <c r="A20" s="63" t="s">
        <v>57</v>
      </c>
      <c r="B20" s="66">
        <v>50</v>
      </c>
      <c r="C20" s="66"/>
      <c r="D20" s="66"/>
      <c r="E20" s="83"/>
      <c r="F20" s="83"/>
      <c r="G20" s="83"/>
      <c r="H20" s="83"/>
      <c r="I20" s="66"/>
      <c r="J20" s="66"/>
      <c r="K20" s="66"/>
      <c r="L20" s="66"/>
      <c r="M20" s="60">
        <f t="shared" si="0"/>
        <v>0</v>
      </c>
      <c r="N20" s="71">
        <f t="shared" si="1"/>
        <v>0</v>
      </c>
      <c r="O20" s="100">
        <f t="shared" si="2"/>
        <v>-100</v>
      </c>
    </row>
    <row r="21" spans="1:15" ht="15.75">
      <c r="A21" s="5" t="s">
        <v>58</v>
      </c>
      <c r="B21" s="3">
        <v>50</v>
      </c>
      <c r="C21" s="3">
        <v>50</v>
      </c>
      <c r="D21" s="3">
        <v>50</v>
      </c>
      <c r="E21" s="3">
        <v>50</v>
      </c>
      <c r="F21" s="3">
        <v>50</v>
      </c>
      <c r="G21" s="3">
        <v>50</v>
      </c>
      <c r="H21" s="3">
        <v>50</v>
      </c>
      <c r="I21" s="3">
        <v>50</v>
      </c>
      <c r="J21" s="3">
        <v>50</v>
      </c>
      <c r="K21" s="3">
        <v>50</v>
      </c>
      <c r="L21" s="3">
        <v>50</v>
      </c>
      <c r="M21" s="3">
        <f t="shared" si="0"/>
        <v>500</v>
      </c>
      <c r="N21" s="68">
        <f t="shared" si="1"/>
        <v>50</v>
      </c>
      <c r="O21" s="109">
        <f t="shared" si="2"/>
        <v>0</v>
      </c>
    </row>
    <row r="22" spans="1:15" ht="15.75">
      <c r="A22" s="5" t="s">
        <v>11</v>
      </c>
      <c r="B22" s="81">
        <v>80</v>
      </c>
      <c r="C22" s="3">
        <v>80</v>
      </c>
      <c r="D22" s="81">
        <v>84</v>
      </c>
      <c r="E22" s="3">
        <v>80</v>
      </c>
      <c r="F22" s="3">
        <v>80</v>
      </c>
      <c r="G22" s="3">
        <v>78</v>
      </c>
      <c r="H22" s="3">
        <v>78</v>
      </c>
      <c r="I22" s="3">
        <v>80</v>
      </c>
      <c r="J22" s="3">
        <v>74</v>
      </c>
      <c r="K22" s="3">
        <v>80</v>
      </c>
      <c r="L22" s="3">
        <v>68</v>
      </c>
      <c r="M22" s="3">
        <f t="shared" si="0"/>
        <v>782</v>
      </c>
      <c r="N22" s="68">
        <f t="shared" si="1"/>
        <v>78.2</v>
      </c>
      <c r="O22" s="109">
        <f t="shared" si="2"/>
        <v>-2.25</v>
      </c>
    </row>
    <row r="23" spans="1:15" ht="15.75">
      <c r="A23" s="5" t="s">
        <v>59</v>
      </c>
      <c r="B23" s="3">
        <v>43</v>
      </c>
      <c r="C23" s="3">
        <v>38</v>
      </c>
      <c r="D23" s="3">
        <v>50</v>
      </c>
      <c r="E23" s="3">
        <v>15</v>
      </c>
      <c r="F23" s="3">
        <v>46</v>
      </c>
      <c r="G23" s="3">
        <v>64</v>
      </c>
      <c r="H23" s="3">
        <v>93</v>
      </c>
      <c r="I23" s="3">
        <v>20</v>
      </c>
      <c r="J23" s="3">
        <v>15</v>
      </c>
      <c r="K23" s="3">
        <v>25</v>
      </c>
      <c r="L23" s="3">
        <v>64</v>
      </c>
      <c r="M23" s="3">
        <f t="shared" si="0"/>
        <v>430</v>
      </c>
      <c r="N23" s="68">
        <f t="shared" si="1"/>
        <v>43</v>
      </c>
      <c r="O23" s="109">
        <f t="shared" si="2"/>
        <v>0</v>
      </c>
    </row>
    <row r="24" spans="1:15" ht="15.75">
      <c r="A24" s="5" t="s">
        <v>60</v>
      </c>
      <c r="B24" s="3">
        <v>12</v>
      </c>
      <c r="C24" s="3">
        <v>60</v>
      </c>
      <c r="D24" s="3">
        <v>7</v>
      </c>
      <c r="E24" s="3"/>
      <c r="F24" s="3"/>
      <c r="G24" s="3"/>
      <c r="H24" s="3"/>
      <c r="I24" s="3"/>
      <c r="J24" s="3">
        <v>53</v>
      </c>
      <c r="K24" s="3"/>
      <c r="L24" s="3"/>
      <c r="M24" s="3">
        <f t="shared" si="0"/>
        <v>120</v>
      </c>
      <c r="N24" s="68">
        <f t="shared" si="1"/>
        <v>12</v>
      </c>
      <c r="O24" s="109">
        <f t="shared" si="2"/>
        <v>0</v>
      </c>
    </row>
    <row r="25" spans="1:15" ht="15.75">
      <c r="A25" s="5" t="s">
        <v>61</v>
      </c>
      <c r="B25" s="3">
        <v>29</v>
      </c>
      <c r="C25" s="3">
        <v>3</v>
      </c>
      <c r="D25" s="3">
        <v>28</v>
      </c>
      <c r="E25" s="3">
        <v>11</v>
      </c>
      <c r="F25" s="3">
        <v>68</v>
      </c>
      <c r="G25" s="3">
        <v>15</v>
      </c>
      <c r="H25" s="3">
        <v>3</v>
      </c>
      <c r="I25" s="3">
        <v>28</v>
      </c>
      <c r="J25" s="3">
        <v>28</v>
      </c>
      <c r="K25" s="3">
        <v>3</v>
      </c>
      <c r="L25" s="3">
        <v>38</v>
      </c>
      <c r="M25" s="3">
        <f t="shared" si="0"/>
        <v>225</v>
      </c>
      <c r="N25" s="68">
        <f t="shared" si="1"/>
        <v>22.5</v>
      </c>
      <c r="O25" s="109">
        <f t="shared" si="2"/>
        <v>-22.41379310344827</v>
      </c>
    </row>
    <row r="26" spans="1:15" ht="15.75">
      <c r="A26" s="5" t="s">
        <v>62</v>
      </c>
      <c r="B26" s="3">
        <v>3</v>
      </c>
      <c r="C26" s="3"/>
      <c r="D26" s="3">
        <v>7.5</v>
      </c>
      <c r="E26" s="3"/>
      <c r="F26" s="3">
        <v>7.5</v>
      </c>
      <c r="G26" s="3"/>
      <c r="H26" s="3"/>
      <c r="I26" s="3">
        <v>7.5</v>
      </c>
      <c r="J26" s="3"/>
      <c r="K26" s="3"/>
      <c r="L26" s="3">
        <v>7.5</v>
      </c>
      <c r="M26" s="3">
        <f t="shared" si="0"/>
        <v>30</v>
      </c>
      <c r="N26" s="68">
        <f t="shared" si="1"/>
        <v>3</v>
      </c>
      <c r="O26" s="109">
        <f t="shared" si="2"/>
        <v>0</v>
      </c>
    </row>
    <row r="27" spans="1:15" s="14" customFormat="1" ht="15.75">
      <c r="A27" s="5" t="s">
        <v>63</v>
      </c>
      <c r="B27" s="81">
        <v>21</v>
      </c>
      <c r="C27" s="3">
        <v>29</v>
      </c>
      <c r="D27" s="82">
        <v>23</v>
      </c>
      <c r="E27" s="3">
        <v>20</v>
      </c>
      <c r="F27" s="3">
        <v>19</v>
      </c>
      <c r="G27" s="3">
        <v>19</v>
      </c>
      <c r="H27" s="3">
        <v>19.7</v>
      </c>
      <c r="I27" s="3">
        <v>21</v>
      </c>
      <c r="J27" s="3">
        <v>17</v>
      </c>
      <c r="K27" s="3">
        <v>20</v>
      </c>
      <c r="L27" s="3">
        <v>18</v>
      </c>
      <c r="M27" s="3">
        <f t="shared" si="0"/>
        <v>205.7</v>
      </c>
      <c r="N27" s="68">
        <f t="shared" si="1"/>
        <v>20.57</v>
      </c>
      <c r="O27" s="109">
        <f t="shared" si="2"/>
        <v>-2.047619047619037</v>
      </c>
    </row>
    <row r="28" spans="1:15" ht="15.75">
      <c r="A28" s="5" t="s">
        <v>64</v>
      </c>
      <c r="B28" s="3">
        <v>11</v>
      </c>
      <c r="C28" s="84">
        <v>8</v>
      </c>
      <c r="D28" s="3">
        <v>3</v>
      </c>
      <c r="E28" s="3">
        <v>8</v>
      </c>
      <c r="F28" s="3">
        <v>9</v>
      </c>
      <c r="G28" s="3">
        <v>18</v>
      </c>
      <c r="H28" s="3">
        <v>3</v>
      </c>
      <c r="I28" s="3">
        <v>8</v>
      </c>
      <c r="J28" s="3">
        <v>9</v>
      </c>
      <c r="K28" s="3">
        <v>15</v>
      </c>
      <c r="L28" s="3">
        <v>9.5</v>
      </c>
      <c r="M28" s="3">
        <f t="shared" si="0"/>
        <v>90.5</v>
      </c>
      <c r="N28" s="68">
        <f t="shared" si="1"/>
        <v>9.05</v>
      </c>
      <c r="O28" s="109">
        <f t="shared" si="2"/>
        <v>-17.72727272727272</v>
      </c>
    </row>
    <row r="29" spans="1:15" ht="15.75">
      <c r="A29" s="5" t="s">
        <v>65</v>
      </c>
      <c r="B29" s="3">
        <v>20</v>
      </c>
      <c r="C29" s="3"/>
      <c r="D29" s="3">
        <v>50</v>
      </c>
      <c r="E29" s="3"/>
      <c r="F29" s="3"/>
      <c r="G29" s="3">
        <v>50</v>
      </c>
      <c r="H29" s="3"/>
      <c r="I29" s="3">
        <v>50</v>
      </c>
      <c r="J29" s="3"/>
      <c r="K29" s="3">
        <v>50</v>
      </c>
      <c r="L29" s="3"/>
      <c r="M29" s="3">
        <f t="shared" si="0"/>
        <v>200</v>
      </c>
      <c r="N29" s="68">
        <f t="shared" si="1"/>
        <v>20</v>
      </c>
      <c r="O29" s="109">
        <f t="shared" si="2"/>
        <v>0</v>
      </c>
    </row>
    <row r="30" spans="1:15" ht="15.75">
      <c r="A30" s="5" t="s">
        <v>66</v>
      </c>
      <c r="B30" s="3">
        <v>0.6</v>
      </c>
      <c r="C30" s="3">
        <v>0.6</v>
      </c>
      <c r="D30" s="3">
        <v>0.6</v>
      </c>
      <c r="E30" s="3">
        <v>0.6</v>
      </c>
      <c r="F30" s="3">
        <v>0.6</v>
      </c>
      <c r="G30" s="3">
        <v>0.6</v>
      </c>
      <c r="H30" s="3">
        <v>0.6</v>
      </c>
      <c r="I30" s="3">
        <v>0.6</v>
      </c>
      <c r="J30" s="3">
        <v>0.6</v>
      </c>
      <c r="K30" s="3" t="s">
        <v>119</v>
      </c>
      <c r="L30" s="3">
        <v>0.6</v>
      </c>
      <c r="M30" s="3">
        <f t="shared" si="0"/>
        <v>5.3999999999999995</v>
      </c>
      <c r="N30" s="68">
        <f t="shared" si="1"/>
        <v>0.5399999999999999</v>
      </c>
      <c r="O30" s="109">
        <f t="shared" si="2"/>
        <v>-10.000000000000014</v>
      </c>
    </row>
    <row r="31" spans="1:15" ht="15.75">
      <c r="A31" s="5" t="s">
        <v>67</v>
      </c>
      <c r="B31" s="60">
        <v>0.6</v>
      </c>
      <c r="C31" s="60"/>
      <c r="D31" s="60">
        <v>3</v>
      </c>
      <c r="E31" s="60"/>
      <c r="F31" s="60"/>
      <c r="G31" s="60"/>
      <c r="H31" s="60"/>
      <c r="I31" s="60"/>
      <c r="J31" s="60"/>
      <c r="K31" s="60">
        <v>3</v>
      </c>
      <c r="L31" s="60"/>
      <c r="M31" s="3">
        <f t="shared" si="0"/>
        <v>6</v>
      </c>
      <c r="N31" s="71">
        <f t="shared" si="1"/>
        <v>0.6</v>
      </c>
      <c r="O31" s="100">
        <f t="shared" si="2"/>
        <v>0</v>
      </c>
    </row>
    <row r="32" spans="1:15" ht="28.5" customHeight="1">
      <c r="A32" s="63" t="s">
        <v>68</v>
      </c>
      <c r="B32" s="60">
        <v>1.2</v>
      </c>
      <c r="C32" s="60">
        <v>3</v>
      </c>
      <c r="D32" s="60"/>
      <c r="E32" s="60"/>
      <c r="F32" s="85">
        <v>3</v>
      </c>
      <c r="G32" s="60" t="s">
        <v>116</v>
      </c>
      <c r="H32" s="60"/>
      <c r="I32" s="60">
        <v>3</v>
      </c>
      <c r="J32" s="85"/>
      <c r="K32" s="60"/>
      <c r="L32" s="60">
        <v>3</v>
      </c>
      <c r="M32" s="3">
        <f t="shared" si="0"/>
        <v>12</v>
      </c>
      <c r="N32" s="71">
        <f t="shared" si="1"/>
        <v>1.2</v>
      </c>
      <c r="O32" s="100">
        <f t="shared" si="2"/>
        <v>0</v>
      </c>
    </row>
    <row r="33" spans="1:15" ht="15.75">
      <c r="A33" s="5" t="s">
        <v>69</v>
      </c>
      <c r="B33" s="60">
        <v>0.5</v>
      </c>
      <c r="C33" s="60"/>
      <c r="D33" s="60"/>
      <c r="E33" s="60"/>
      <c r="F33" s="60">
        <v>2</v>
      </c>
      <c r="G33" s="60"/>
      <c r="H33" s="60"/>
      <c r="I33" s="60"/>
      <c r="J33" s="60"/>
      <c r="K33" s="60"/>
      <c r="L33" s="60">
        <v>3</v>
      </c>
      <c r="M33" s="3">
        <f t="shared" si="0"/>
        <v>5</v>
      </c>
      <c r="N33" s="71">
        <f t="shared" si="1"/>
        <v>0.5</v>
      </c>
      <c r="O33" s="100">
        <f t="shared" si="2"/>
        <v>0</v>
      </c>
    </row>
    <row r="34" spans="1:15" ht="15.75">
      <c r="A34" s="5" t="s">
        <v>70</v>
      </c>
      <c r="B34" s="60">
        <v>47</v>
      </c>
      <c r="C34" s="60">
        <v>43</v>
      </c>
      <c r="D34" s="60">
        <v>51</v>
      </c>
      <c r="E34" s="60">
        <v>50</v>
      </c>
      <c r="F34" s="60">
        <v>41</v>
      </c>
      <c r="G34" s="60">
        <v>34</v>
      </c>
      <c r="H34" s="60">
        <v>45</v>
      </c>
      <c r="I34" s="60">
        <v>50</v>
      </c>
      <c r="J34" s="60">
        <v>46</v>
      </c>
      <c r="K34" s="60">
        <v>51</v>
      </c>
      <c r="L34" s="60">
        <v>39</v>
      </c>
      <c r="M34" s="3">
        <f t="shared" si="0"/>
        <v>450</v>
      </c>
      <c r="N34" s="71">
        <f t="shared" si="1"/>
        <v>45</v>
      </c>
      <c r="O34" s="100">
        <f t="shared" si="2"/>
        <v>-4.255319148936167</v>
      </c>
    </row>
    <row r="35" spans="1:15" ht="15.75">
      <c r="A35" s="5" t="s">
        <v>71</v>
      </c>
      <c r="B35" s="60">
        <v>6</v>
      </c>
      <c r="C35" s="60">
        <v>6</v>
      </c>
      <c r="D35" s="60">
        <v>6</v>
      </c>
      <c r="E35" s="60">
        <v>6</v>
      </c>
      <c r="F35" s="60">
        <v>6</v>
      </c>
      <c r="G35" s="60">
        <v>6</v>
      </c>
      <c r="H35" s="60">
        <v>6</v>
      </c>
      <c r="I35" s="60">
        <v>6</v>
      </c>
      <c r="J35" s="60">
        <v>6</v>
      </c>
      <c r="K35" s="60">
        <v>6</v>
      </c>
      <c r="L35" s="60">
        <v>6</v>
      </c>
      <c r="M35" s="60">
        <f t="shared" si="0"/>
        <v>60</v>
      </c>
      <c r="N35" s="71">
        <f t="shared" si="1"/>
        <v>6</v>
      </c>
      <c r="O35" s="100">
        <f t="shared" si="2"/>
        <v>0</v>
      </c>
    </row>
    <row r="36" spans="2:15" ht="15">
      <c r="B36" s="56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64"/>
      <c r="O36" s="64"/>
    </row>
  </sheetData>
  <sheetProtection/>
  <mergeCells count="9">
    <mergeCell ref="A1:O1"/>
    <mergeCell ref="A2:O2"/>
    <mergeCell ref="A3:O3"/>
    <mergeCell ref="A4:A5"/>
    <mergeCell ref="B4:B5"/>
    <mergeCell ref="C4:L4"/>
    <mergeCell ref="M4:M5"/>
    <mergeCell ref="N4:N5"/>
    <mergeCell ref="O4:O5"/>
  </mergeCells>
  <printOptions/>
  <pageMargins left="0.75" right="0.66" top="1" bottom="0.79" header="0.5" footer="0.5"/>
  <pageSetup horizontalDpi="600" verticalDpi="600" orientation="landscape" paperSize="9" scale="75" r:id="rId1"/>
  <headerFooter alignWithMargins="0">
    <oddFooter>&amp;R12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3"/>
  <sheetViews>
    <sheetView zoomScale="80" zoomScaleNormal="80" zoomScalePageLayoutView="0" workbookViewId="0" topLeftCell="A7">
      <selection activeCell="N15" sqref="N15"/>
    </sheetView>
  </sheetViews>
  <sheetFormatPr defaultColWidth="9.140625" defaultRowHeight="12.75"/>
  <cols>
    <col min="1" max="1" width="14.140625" style="0" customWidth="1"/>
    <col min="2" max="2" width="53.140625" style="0" customWidth="1"/>
    <col min="3" max="3" width="22.28125" style="0" customWidth="1"/>
    <col min="4" max="5" width="8.421875" style="0" customWidth="1"/>
    <col min="6" max="6" width="7.421875" style="0" customWidth="1"/>
    <col min="7" max="7" width="8.140625" style="0" customWidth="1"/>
    <col min="8" max="8" width="26.140625" style="0" customWidth="1"/>
    <col min="9" max="9" width="17.7109375" style="0" customWidth="1"/>
    <col min="10" max="10" width="8.421875" style="0" customWidth="1"/>
    <col min="11" max="11" width="7.421875" style="0" customWidth="1"/>
    <col min="12" max="12" width="7.00390625" style="0" customWidth="1"/>
  </cols>
  <sheetData>
    <row r="1" spans="1:12" ht="15.75">
      <c r="A1" s="1" t="s">
        <v>13</v>
      </c>
      <c r="B1" s="1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5.75">
      <c r="A2" s="2" t="s">
        <v>1</v>
      </c>
      <c r="B2" s="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5.75">
      <c r="A3" s="2"/>
      <c r="B3" s="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5.75">
      <c r="A4" s="2" t="s">
        <v>35</v>
      </c>
      <c r="B4" s="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1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9" ht="22.5" customHeight="1">
      <c r="A6" s="183" t="s">
        <v>3</v>
      </c>
      <c r="B6" s="186" t="s">
        <v>7</v>
      </c>
      <c r="C6" s="186" t="s">
        <v>88</v>
      </c>
      <c r="D6" s="192" t="s">
        <v>9</v>
      </c>
      <c r="E6" s="192"/>
      <c r="F6" s="192"/>
      <c r="G6" s="192"/>
      <c r="H6" s="186" t="s">
        <v>2</v>
      </c>
      <c r="I6" s="189" t="s">
        <v>105</v>
      </c>
    </row>
    <row r="7" spans="1:9" ht="22.5" customHeight="1">
      <c r="A7" s="184"/>
      <c r="B7" s="187"/>
      <c r="C7" s="187"/>
      <c r="D7" s="193" t="s">
        <v>4</v>
      </c>
      <c r="E7" s="194"/>
      <c r="F7" s="60"/>
      <c r="G7" s="60"/>
      <c r="H7" s="187"/>
      <c r="I7" s="190"/>
    </row>
    <row r="8" spans="1:9" ht="24" customHeight="1">
      <c r="A8" s="185"/>
      <c r="B8" s="188"/>
      <c r="C8" s="185"/>
      <c r="D8" s="143" t="s">
        <v>111</v>
      </c>
      <c r="E8" s="143" t="s">
        <v>112</v>
      </c>
      <c r="F8" s="60" t="s">
        <v>5</v>
      </c>
      <c r="G8" s="60" t="s">
        <v>6</v>
      </c>
      <c r="H8" s="185"/>
      <c r="I8" s="191"/>
    </row>
    <row r="9" spans="1:9" ht="15.75">
      <c r="A9" s="114"/>
      <c r="B9" s="30" t="s">
        <v>138</v>
      </c>
      <c r="C9" s="17"/>
      <c r="D9" s="21"/>
      <c r="E9" s="21"/>
      <c r="F9" s="21"/>
      <c r="G9" s="21"/>
      <c r="H9" s="24"/>
      <c r="I9" s="21"/>
    </row>
    <row r="10" spans="1:9" ht="15.75">
      <c r="A10" s="112">
        <v>1</v>
      </c>
      <c r="B10" s="20" t="s">
        <v>101</v>
      </c>
      <c r="C10" s="22" t="s">
        <v>162</v>
      </c>
      <c r="D10" s="22">
        <v>1.23</v>
      </c>
      <c r="E10" s="22">
        <v>0.04</v>
      </c>
      <c r="F10" s="22">
        <v>3.78</v>
      </c>
      <c r="G10" s="22">
        <v>7.31</v>
      </c>
      <c r="H10" s="23">
        <v>68</v>
      </c>
      <c r="I10" s="3" t="s">
        <v>10</v>
      </c>
    </row>
    <row r="11" spans="1:29" s="108" customFormat="1" ht="17.25" customHeight="1">
      <c r="A11" s="156">
        <v>94</v>
      </c>
      <c r="B11" s="19" t="s">
        <v>75</v>
      </c>
      <c r="C11" s="66">
        <v>200</v>
      </c>
      <c r="D11" s="22">
        <v>6.76</v>
      </c>
      <c r="E11" s="22">
        <v>0.04</v>
      </c>
      <c r="F11" s="22">
        <v>10.42</v>
      </c>
      <c r="G11" s="22">
        <v>25.86</v>
      </c>
      <c r="H11" s="66">
        <v>224.94</v>
      </c>
      <c r="I11" s="66">
        <v>0.9</v>
      </c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7"/>
    </row>
    <row r="12" spans="1:9" ht="15.75">
      <c r="A12" s="112">
        <v>392</v>
      </c>
      <c r="B12" s="19" t="s">
        <v>14</v>
      </c>
      <c r="C12" s="22">
        <v>180</v>
      </c>
      <c r="D12" s="22">
        <v>0.06</v>
      </c>
      <c r="E12" s="22">
        <v>0</v>
      </c>
      <c r="F12" s="22">
        <v>0.02</v>
      </c>
      <c r="G12" s="22">
        <v>9.99</v>
      </c>
      <c r="H12" s="23">
        <v>40</v>
      </c>
      <c r="I12" s="22">
        <v>0.03</v>
      </c>
    </row>
    <row r="13" spans="1:9" ht="15.75">
      <c r="A13" s="124"/>
      <c r="B13" s="42"/>
      <c r="C13" s="96">
        <v>425</v>
      </c>
      <c r="D13" s="48">
        <f aca="true" t="shared" si="0" ref="D13:I13">SUM(D10:D12)</f>
        <v>8.05</v>
      </c>
      <c r="E13" s="48">
        <f t="shared" si="0"/>
        <v>0.08</v>
      </c>
      <c r="F13" s="48">
        <f t="shared" si="0"/>
        <v>14.219999999999999</v>
      </c>
      <c r="G13" s="48">
        <f t="shared" si="0"/>
        <v>43.160000000000004</v>
      </c>
      <c r="H13" s="48">
        <f t="shared" si="0"/>
        <v>332.94</v>
      </c>
      <c r="I13" s="48">
        <f t="shared" si="0"/>
        <v>0.93</v>
      </c>
    </row>
    <row r="14" spans="1:9" ht="15.75">
      <c r="A14" s="124"/>
      <c r="B14" s="50" t="s">
        <v>139</v>
      </c>
      <c r="C14" s="26"/>
      <c r="D14" s="48"/>
      <c r="E14" s="48"/>
      <c r="F14" s="48"/>
      <c r="G14" s="48"/>
      <c r="H14" s="48"/>
      <c r="I14" s="48"/>
    </row>
    <row r="15" spans="1:9" s="73" customFormat="1" ht="15.75">
      <c r="A15" s="155">
        <v>399</v>
      </c>
      <c r="B15" s="20" t="s">
        <v>163</v>
      </c>
      <c r="C15" s="55">
        <v>100</v>
      </c>
      <c r="D15" s="55">
        <v>0.3</v>
      </c>
      <c r="E15" s="55">
        <v>0</v>
      </c>
      <c r="F15" s="55">
        <v>0.2</v>
      </c>
      <c r="G15" s="55">
        <v>16.3</v>
      </c>
      <c r="H15" s="55">
        <v>68</v>
      </c>
      <c r="I15" s="55">
        <v>2</v>
      </c>
    </row>
    <row r="16" spans="1:9" ht="15.75">
      <c r="A16" s="121"/>
      <c r="B16" s="29" t="s">
        <v>82</v>
      </c>
      <c r="C16" s="27"/>
      <c r="D16" s="27"/>
      <c r="E16" s="27"/>
      <c r="F16" s="27"/>
      <c r="G16" s="27"/>
      <c r="H16" s="45"/>
      <c r="I16" s="27"/>
    </row>
    <row r="17" spans="1:9" ht="15.75" customHeight="1">
      <c r="A17" s="123"/>
      <c r="B17" s="76" t="s">
        <v>157</v>
      </c>
      <c r="C17" s="15">
        <v>60</v>
      </c>
      <c r="D17" s="15">
        <v>0.84</v>
      </c>
      <c r="E17" s="15">
        <v>0</v>
      </c>
      <c r="F17" s="15">
        <v>3.05</v>
      </c>
      <c r="G17" s="15">
        <v>5.41</v>
      </c>
      <c r="H17" s="15">
        <v>52.44</v>
      </c>
      <c r="I17" s="15">
        <v>19.47</v>
      </c>
    </row>
    <row r="18" spans="1:9" s="80" customFormat="1" ht="17.25" customHeight="1">
      <c r="A18" s="131">
        <v>36</v>
      </c>
      <c r="B18" s="142" t="s">
        <v>164</v>
      </c>
      <c r="C18" s="103">
        <v>200</v>
      </c>
      <c r="D18" s="17">
        <v>2.18</v>
      </c>
      <c r="E18" s="17">
        <v>2.18</v>
      </c>
      <c r="F18" s="17">
        <v>2.84</v>
      </c>
      <c r="G18" s="17">
        <v>14.29</v>
      </c>
      <c r="H18" s="24">
        <v>91.5</v>
      </c>
      <c r="I18" s="17">
        <v>8.25</v>
      </c>
    </row>
    <row r="19" spans="1:9" ht="15.75">
      <c r="A19" s="112">
        <v>291</v>
      </c>
      <c r="B19" s="19" t="s">
        <v>188</v>
      </c>
      <c r="C19" s="27">
        <v>190</v>
      </c>
      <c r="D19" s="22">
        <v>11.92</v>
      </c>
      <c r="E19" s="22">
        <v>10.01</v>
      </c>
      <c r="F19" s="22">
        <v>8.8</v>
      </c>
      <c r="G19" s="22">
        <v>11.64</v>
      </c>
      <c r="H19" s="22">
        <v>173</v>
      </c>
      <c r="I19" s="22" t="s">
        <v>10</v>
      </c>
    </row>
    <row r="20" spans="1:9" ht="16.5" customHeight="1">
      <c r="A20" s="118">
        <v>378</v>
      </c>
      <c r="B20" s="19" t="s">
        <v>143</v>
      </c>
      <c r="C20" s="23">
        <v>180</v>
      </c>
      <c r="D20" s="22" t="s">
        <v>10</v>
      </c>
      <c r="E20" s="22">
        <v>0.08</v>
      </c>
      <c r="F20" s="22">
        <v>0.04</v>
      </c>
      <c r="G20" s="22">
        <v>23.53</v>
      </c>
      <c r="H20" s="23">
        <v>94.68</v>
      </c>
      <c r="I20" s="22">
        <v>1.65</v>
      </c>
    </row>
    <row r="21" spans="1:9" ht="17.25" customHeight="1">
      <c r="A21" s="119"/>
      <c r="B21" s="19" t="s">
        <v>12</v>
      </c>
      <c r="C21" s="23">
        <v>50</v>
      </c>
      <c r="D21" s="22">
        <v>3.5</v>
      </c>
      <c r="E21" s="22">
        <v>0</v>
      </c>
      <c r="F21" s="22">
        <v>0.55</v>
      </c>
      <c r="G21" s="23">
        <v>20.15</v>
      </c>
      <c r="H21" s="22">
        <v>96.5</v>
      </c>
      <c r="I21" s="22" t="s">
        <v>10</v>
      </c>
    </row>
    <row r="22" spans="1:9" ht="15.75">
      <c r="A22" s="119"/>
      <c r="B22" s="19"/>
      <c r="C22" s="23"/>
      <c r="D22" s="22"/>
      <c r="E22" s="22"/>
      <c r="F22" s="22"/>
      <c r="G22" s="23"/>
      <c r="H22" s="22"/>
      <c r="I22" s="22"/>
    </row>
    <row r="23" spans="1:13" ht="15.75">
      <c r="A23" s="113"/>
      <c r="B23" s="41"/>
      <c r="C23" s="98" t="s">
        <v>173</v>
      </c>
      <c r="D23" s="44">
        <f aca="true" t="shared" si="1" ref="D23:I23">SUM(D17:D22)</f>
        <v>18.439999999999998</v>
      </c>
      <c r="E23" s="44">
        <f t="shared" si="1"/>
        <v>12.27</v>
      </c>
      <c r="F23" s="44">
        <f t="shared" si="1"/>
        <v>15.280000000000001</v>
      </c>
      <c r="G23" s="44">
        <f t="shared" si="1"/>
        <v>75.02000000000001</v>
      </c>
      <c r="H23" s="44">
        <f t="shared" si="1"/>
        <v>508.12</v>
      </c>
      <c r="I23" s="44">
        <f t="shared" si="1"/>
        <v>29.369999999999997</v>
      </c>
      <c r="J23" s="75"/>
      <c r="K23" s="75"/>
      <c r="L23" s="75"/>
      <c r="M23" s="75"/>
    </row>
    <row r="24" spans="1:29" s="108" customFormat="1" ht="17.25" customHeight="1">
      <c r="A24" s="156">
        <v>94</v>
      </c>
      <c r="B24" s="19" t="s">
        <v>75</v>
      </c>
      <c r="C24" s="66">
        <v>200</v>
      </c>
      <c r="D24" s="22">
        <v>6.76</v>
      </c>
      <c r="E24" s="22">
        <v>0.04</v>
      </c>
      <c r="F24" s="22">
        <v>10.42</v>
      </c>
      <c r="G24" s="22">
        <v>25.86</v>
      </c>
      <c r="H24" s="66">
        <v>224.94</v>
      </c>
      <c r="I24" s="66">
        <v>0.9</v>
      </c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7"/>
    </row>
    <row r="25" spans="1:9" ht="15.75">
      <c r="A25" s="121"/>
      <c r="B25" s="20"/>
      <c r="C25" s="22"/>
      <c r="D25" s="22"/>
      <c r="E25" s="22"/>
      <c r="F25" s="22"/>
      <c r="G25" s="38"/>
      <c r="H25" s="22"/>
      <c r="I25" s="22"/>
    </row>
    <row r="26" spans="1:9" ht="15.75">
      <c r="A26" s="112"/>
      <c r="B26" s="20"/>
      <c r="C26" s="22"/>
      <c r="D26" s="22"/>
      <c r="E26" s="22"/>
      <c r="F26" s="22"/>
      <c r="G26" s="22"/>
      <c r="H26" s="23"/>
      <c r="I26" s="22"/>
    </row>
    <row r="27" spans="1:9" ht="15.75">
      <c r="A27" s="125"/>
      <c r="B27" s="47"/>
      <c r="C27" s="97"/>
      <c r="D27" s="44"/>
      <c r="E27" s="44"/>
      <c r="F27" s="44"/>
      <c r="G27" s="44"/>
      <c r="H27" s="44"/>
      <c r="I27" s="44"/>
    </row>
    <row r="28" spans="1:9" ht="15.75">
      <c r="A28" s="112"/>
      <c r="B28" s="49" t="s">
        <v>129</v>
      </c>
      <c r="C28" s="22"/>
      <c r="D28" s="28"/>
      <c r="E28" s="28"/>
      <c r="F28" s="27"/>
      <c r="G28" s="45"/>
      <c r="H28" s="27"/>
      <c r="I28" s="27"/>
    </row>
    <row r="29" spans="1:9" ht="15.75">
      <c r="A29" s="112">
        <v>230</v>
      </c>
      <c r="B29" s="19" t="s">
        <v>25</v>
      </c>
      <c r="C29" s="23">
        <v>120</v>
      </c>
      <c r="D29" s="22">
        <v>16.95</v>
      </c>
      <c r="E29" s="22">
        <v>15.71</v>
      </c>
      <c r="F29" s="22">
        <v>12.41</v>
      </c>
      <c r="G29" s="22">
        <v>17.5</v>
      </c>
      <c r="H29" s="23">
        <v>249.14</v>
      </c>
      <c r="I29" s="22">
        <v>0.22</v>
      </c>
    </row>
    <row r="30" spans="1:9" ht="15.75">
      <c r="A30" s="118" t="s">
        <v>27</v>
      </c>
      <c r="B30" s="19" t="s">
        <v>26</v>
      </c>
      <c r="C30" s="23">
        <v>50</v>
      </c>
      <c r="D30" s="22">
        <v>1.83</v>
      </c>
      <c r="E30" s="22">
        <v>0.31</v>
      </c>
      <c r="F30" s="22">
        <v>2.76</v>
      </c>
      <c r="G30" s="22">
        <v>3.96</v>
      </c>
      <c r="H30" s="23">
        <v>66.81</v>
      </c>
      <c r="I30" s="22">
        <v>0.13</v>
      </c>
    </row>
    <row r="31" spans="1:9" ht="15.75">
      <c r="A31" s="124">
        <v>152</v>
      </c>
      <c r="B31" s="20" t="s">
        <v>32</v>
      </c>
      <c r="C31" s="22">
        <v>25</v>
      </c>
      <c r="D31" s="22">
        <v>1.85</v>
      </c>
      <c r="E31" s="22">
        <v>0</v>
      </c>
      <c r="F31" s="22">
        <v>0.73</v>
      </c>
      <c r="G31" s="22">
        <v>12.85</v>
      </c>
      <c r="H31" s="23">
        <v>62.5</v>
      </c>
      <c r="I31" s="22" t="s">
        <v>10</v>
      </c>
    </row>
    <row r="32" spans="1:9" ht="15.75">
      <c r="A32" s="112">
        <v>392</v>
      </c>
      <c r="B32" s="19" t="s">
        <v>191</v>
      </c>
      <c r="C32" s="22">
        <v>180</v>
      </c>
      <c r="D32" s="22">
        <v>0.06</v>
      </c>
      <c r="E32" s="22">
        <v>0</v>
      </c>
      <c r="F32" s="22">
        <v>0.02</v>
      </c>
      <c r="G32" s="22">
        <v>9.99</v>
      </c>
      <c r="H32" s="23">
        <v>40</v>
      </c>
      <c r="I32" s="22">
        <v>0.03</v>
      </c>
    </row>
    <row r="33" spans="1:9" ht="15.75">
      <c r="A33" s="126"/>
      <c r="B33" s="41"/>
      <c r="C33" s="43"/>
      <c r="D33" s="26"/>
      <c r="E33" s="26"/>
      <c r="F33" s="26"/>
      <c r="G33" s="26"/>
      <c r="H33" s="26"/>
      <c r="I33" s="26"/>
    </row>
    <row r="34" spans="1:12" ht="15.75">
      <c r="A34" s="126"/>
      <c r="B34" s="41"/>
      <c r="C34" s="98">
        <v>395</v>
      </c>
      <c r="D34" s="48">
        <f>SUM(D29:D33)</f>
        <v>20.69</v>
      </c>
      <c r="E34" s="48">
        <f>SUM(E29:E33)</f>
        <v>16.02</v>
      </c>
      <c r="F34" s="48">
        <f>SUM(F29:F33)</f>
        <v>15.92</v>
      </c>
      <c r="G34" s="48">
        <f>SUM(G29:G33)</f>
        <v>44.300000000000004</v>
      </c>
      <c r="H34" s="48">
        <f>SUM(H29:H33)</f>
        <v>418.45</v>
      </c>
      <c r="I34" s="26">
        <v>10</v>
      </c>
      <c r="J34" s="14"/>
      <c r="K34" s="14"/>
      <c r="L34" s="14"/>
    </row>
    <row r="35" spans="1:9" ht="16.5" customHeight="1">
      <c r="A35" s="118"/>
      <c r="B35" s="40" t="s">
        <v>89</v>
      </c>
      <c r="C35" s="165">
        <v>1600</v>
      </c>
      <c r="D35" s="58">
        <f>D13+D15+D23+D19+D27+D34</f>
        <v>59.400000000000006</v>
      </c>
      <c r="E35" s="58">
        <f>E13+E15+E23+E19+E27+E34</f>
        <v>38.379999999999995</v>
      </c>
      <c r="F35" s="58">
        <f>F34+F27+F23+F15+F13</f>
        <v>45.620000000000005</v>
      </c>
      <c r="G35" s="58">
        <f>G34+G27+G23+G15+G13</f>
        <v>178.78000000000003</v>
      </c>
      <c r="H35" s="58">
        <f>H34+H27+H23+H15+H13</f>
        <v>1327.51</v>
      </c>
      <c r="I35" s="48">
        <f>SUM(I29:I34)</f>
        <v>10.38</v>
      </c>
    </row>
    <row r="36" spans="1:9" ht="16.5" customHeight="1">
      <c r="A36" s="112"/>
      <c r="B36" s="40" t="s">
        <v>24</v>
      </c>
      <c r="C36" s="40"/>
      <c r="D36" s="10">
        <v>54</v>
      </c>
      <c r="E36" s="10"/>
      <c r="F36" s="10">
        <v>60</v>
      </c>
      <c r="G36" s="10">
        <v>261</v>
      </c>
      <c r="H36" s="10">
        <v>1800</v>
      </c>
      <c r="I36" s="58">
        <f>I35+I27+I23+I15+I13</f>
        <v>42.68</v>
      </c>
    </row>
    <row r="37" spans="1:9" ht="15.75">
      <c r="A37" s="112"/>
      <c r="B37" s="5" t="s">
        <v>21</v>
      </c>
      <c r="D37" s="9">
        <f>D35/D36*100-100</f>
        <v>10.000000000000014</v>
      </c>
      <c r="F37" s="9">
        <f>F35/F36*100-100</f>
        <v>-23.966666666666654</v>
      </c>
      <c r="G37" s="9">
        <f>G35/G36*100-100</f>
        <v>-31.50191570881225</v>
      </c>
      <c r="H37" s="9">
        <f>H35/H36*100-100</f>
        <v>-26.24944444444445</v>
      </c>
      <c r="I37" s="10">
        <v>50</v>
      </c>
    </row>
    <row r="38" spans="1:9" ht="15.75">
      <c r="A38" s="19"/>
      <c r="B38" s="153" t="s">
        <v>115</v>
      </c>
      <c r="C38" s="8"/>
      <c r="D38" s="9"/>
      <c r="E38" s="145"/>
      <c r="F38" s="9"/>
      <c r="G38" s="9"/>
      <c r="H38" s="9"/>
      <c r="I38" s="9">
        <f>I36/I37*100-100</f>
        <v>-14.64</v>
      </c>
    </row>
    <row r="39" spans="1:9" ht="15.75">
      <c r="A39" s="31"/>
      <c r="B39" s="5" t="s">
        <v>78</v>
      </c>
      <c r="C39" s="22"/>
      <c r="D39" s="22">
        <v>1</v>
      </c>
      <c r="E39" s="22"/>
      <c r="F39" s="91">
        <f>F35/D35</f>
        <v>0.768013468013468</v>
      </c>
      <c r="G39" s="38">
        <f>G35/D35</f>
        <v>3.00976430976431</v>
      </c>
      <c r="H39" s="22"/>
      <c r="I39" s="9"/>
    </row>
    <row r="40" spans="1:9" ht="30" customHeight="1">
      <c r="A40" s="31"/>
      <c r="B40" s="105" t="s">
        <v>114</v>
      </c>
      <c r="C40" s="22"/>
      <c r="D40" s="15">
        <v>16</v>
      </c>
      <c r="E40" s="15"/>
      <c r="F40" s="152">
        <v>30</v>
      </c>
      <c r="G40" s="139">
        <v>54</v>
      </c>
      <c r="H40" s="22"/>
      <c r="I40" s="22"/>
    </row>
    <row r="41" spans="2:9" ht="16.5" customHeight="1">
      <c r="B41" s="102" t="s">
        <v>100</v>
      </c>
      <c r="I41" s="22"/>
    </row>
    <row r="43" spans="2:3" ht="15.75">
      <c r="B43" s="87"/>
      <c r="C43" s="70"/>
    </row>
    <row r="44" spans="2:3" ht="15.75">
      <c r="B44" s="87"/>
      <c r="C44" s="70"/>
    </row>
    <row r="45" spans="2:3" ht="15.75">
      <c r="B45" s="87"/>
      <c r="C45" s="70"/>
    </row>
    <row r="46" spans="2:3" ht="15.75">
      <c r="B46" s="87"/>
      <c r="C46" s="70"/>
    </row>
    <row r="47" spans="2:3" ht="15.75">
      <c r="B47" s="87"/>
      <c r="C47" s="70"/>
    </row>
    <row r="51" spans="2:3" ht="15.75">
      <c r="B51" s="87"/>
      <c r="C51" s="150"/>
    </row>
    <row r="52" spans="2:3" ht="15.75">
      <c r="B52" s="87"/>
      <c r="C52" s="150"/>
    </row>
    <row r="53" spans="2:3" ht="15.75">
      <c r="B53" s="87"/>
      <c r="C53" s="150"/>
    </row>
  </sheetData>
  <sheetProtection/>
  <mergeCells count="7">
    <mergeCell ref="I6:I8"/>
    <mergeCell ref="H6:H8"/>
    <mergeCell ref="A6:A8"/>
    <mergeCell ref="B6:B8"/>
    <mergeCell ref="C6:C8"/>
    <mergeCell ref="D6:G6"/>
    <mergeCell ref="D7:E7"/>
  </mergeCells>
  <printOptions/>
  <pageMargins left="0.45" right="0.5905511811023623" top="0.31" bottom="0.67" header="0.69" footer="0.5118110236220472"/>
  <pageSetup horizontalDpi="600" verticalDpi="600" orientation="landscape" paperSize="9" scale="75" r:id="rId1"/>
  <headerFooter alignWithMargins="0">
    <oddFooter>&amp;R3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54"/>
  <sheetViews>
    <sheetView zoomScale="80" zoomScaleNormal="80" zoomScalePageLayoutView="0" workbookViewId="0" topLeftCell="A7">
      <selection activeCell="D28" sqref="D28"/>
    </sheetView>
  </sheetViews>
  <sheetFormatPr defaultColWidth="9.140625" defaultRowHeight="12.75"/>
  <cols>
    <col min="1" max="1" width="13.28125" style="0" customWidth="1"/>
    <col min="2" max="2" width="48.140625" style="0" customWidth="1"/>
    <col min="3" max="3" width="19.421875" style="0" customWidth="1"/>
    <col min="4" max="5" width="7.7109375" style="0" customWidth="1"/>
    <col min="6" max="6" width="7.57421875" style="0" customWidth="1"/>
    <col min="7" max="7" width="7.7109375" style="0" customWidth="1"/>
    <col min="8" max="8" width="27.00390625" style="0" customWidth="1"/>
    <col min="9" max="9" width="22.28125" style="0" customWidth="1"/>
    <col min="10" max="10" width="7.7109375" style="0" customWidth="1"/>
    <col min="11" max="12" width="7.00390625" style="0" customWidth="1"/>
  </cols>
  <sheetData>
    <row r="1" spans="1:9" ht="15.75">
      <c r="A1" s="1" t="s">
        <v>15</v>
      </c>
      <c r="B1" s="1"/>
      <c r="C1" s="2"/>
      <c r="D1" s="2"/>
      <c r="E1" s="2"/>
      <c r="F1" s="2"/>
      <c r="G1" s="2"/>
      <c r="H1" s="2"/>
      <c r="I1" s="2"/>
    </row>
    <row r="2" spans="1:9" ht="15.7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36</v>
      </c>
      <c r="B4" s="2"/>
      <c r="C4" s="2"/>
      <c r="D4" s="2"/>
      <c r="E4" s="2"/>
      <c r="F4" s="2"/>
      <c r="G4" s="2"/>
      <c r="H4" s="2"/>
      <c r="I4" s="2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s="61" customFormat="1" ht="23.25" customHeight="1">
      <c r="A6" s="183" t="s">
        <v>3</v>
      </c>
      <c r="B6" s="186" t="s">
        <v>7</v>
      </c>
      <c r="C6" s="186" t="s">
        <v>88</v>
      </c>
      <c r="D6" s="192" t="s">
        <v>9</v>
      </c>
      <c r="E6" s="192"/>
      <c r="F6" s="192"/>
      <c r="G6" s="192"/>
      <c r="H6" s="186" t="s">
        <v>2</v>
      </c>
      <c r="I6" s="189" t="s">
        <v>84</v>
      </c>
    </row>
    <row r="7" spans="1:9" s="61" customFormat="1" ht="23.25" customHeight="1">
      <c r="A7" s="184"/>
      <c r="B7" s="187"/>
      <c r="C7" s="187"/>
      <c r="D7" s="193" t="s">
        <v>4</v>
      </c>
      <c r="E7" s="194"/>
      <c r="F7" s="195" t="s">
        <v>5</v>
      </c>
      <c r="G7" s="195" t="s">
        <v>6</v>
      </c>
      <c r="H7" s="187"/>
      <c r="I7" s="190"/>
    </row>
    <row r="8" spans="1:9" s="61" customFormat="1" ht="23.25" customHeight="1">
      <c r="A8" s="185"/>
      <c r="B8" s="188"/>
      <c r="C8" s="185"/>
      <c r="D8" s="143" t="s">
        <v>111</v>
      </c>
      <c r="E8" s="143" t="s">
        <v>112</v>
      </c>
      <c r="F8" s="196"/>
      <c r="G8" s="196"/>
      <c r="H8" s="185"/>
      <c r="I8" s="191"/>
    </row>
    <row r="9" spans="1:9" ht="15.75">
      <c r="A9" s="114"/>
      <c r="B9" s="30" t="s">
        <v>128</v>
      </c>
      <c r="C9" s="17"/>
      <c r="D9" s="21"/>
      <c r="E9" s="21"/>
      <c r="F9" s="21"/>
      <c r="G9" s="21"/>
      <c r="H9" s="24"/>
      <c r="I9" s="21"/>
    </row>
    <row r="10" spans="1:9" ht="15.75">
      <c r="A10" s="112">
        <v>1</v>
      </c>
      <c r="B10" s="20" t="s">
        <v>101</v>
      </c>
      <c r="C10" s="22" t="s">
        <v>162</v>
      </c>
      <c r="D10" s="22">
        <v>1.23</v>
      </c>
      <c r="E10" s="22">
        <v>0.04</v>
      </c>
      <c r="F10" s="22">
        <v>3.78</v>
      </c>
      <c r="G10" s="22">
        <v>7.31</v>
      </c>
      <c r="H10" s="23">
        <v>68</v>
      </c>
      <c r="I10" s="3" t="s">
        <v>10</v>
      </c>
    </row>
    <row r="11" spans="1:9" ht="15.75">
      <c r="A11" s="111">
        <v>94</v>
      </c>
      <c r="B11" s="76" t="s">
        <v>104</v>
      </c>
      <c r="C11" s="15">
        <v>200</v>
      </c>
      <c r="D11" s="15">
        <v>6.51</v>
      </c>
      <c r="E11" s="139">
        <v>5</v>
      </c>
      <c r="F11" s="15">
        <v>6.35</v>
      </c>
      <c r="G11" s="15">
        <v>20.53</v>
      </c>
      <c r="H11" s="101">
        <v>165.25</v>
      </c>
      <c r="I11" s="15">
        <v>1.14</v>
      </c>
    </row>
    <row r="12" spans="1:9" ht="15.75">
      <c r="A12" s="112">
        <v>392</v>
      </c>
      <c r="B12" s="19" t="s">
        <v>14</v>
      </c>
      <c r="C12" s="22">
        <v>180</v>
      </c>
      <c r="D12" s="22">
        <v>0.06</v>
      </c>
      <c r="E12" s="22">
        <v>0</v>
      </c>
      <c r="F12" s="22">
        <v>0.02</v>
      </c>
      <c r="G12" s="22">
        <v>9.99</v>
      </c>
      <c r="H12" s="23">
        <v>40</v>
      </c>
      <c r="I12" s="22">
        <v>0.03</v>
      </c>
    </row>
    <row r="13" spans="1:9" ht="15.75">
      <c r="A13" s="112"/>
      <c r="B13" s="20"/>
      <c r="C13" s="22"/>
      <c r="D13" s="22"/>
      <c r="E13" s="22"/>
      <c r="F13" s="22"/>
      <c r="G13" s="22"/>
      <c r="H13" s="23"/>
      <c r="I13" s="22"/>
    </row>
    <row r="14" spans="1:9" ht="15.75">
      <c r="A14" s="122"/>
      <c r="B14" s="42"/>
      <c r="C14" s="96" t="s">
        <v>174</v>
      </c>
      <c r="D14" s="48">
        <f aca="true" t="shared" si="0" ref="D14:I14">SUM(D10:D13)</f>
        <v>7.8</v>
      </c>
      <c r="E14" s="48">
        <f t="shared" si="0"/>
        <v>5.04</v>
      </c>
      <c r="F14" s="48">
        <f t="shared" si="0"/>
        <v>10.149999999999999</v>
      </c>
      <c r="G14" s="48">
        <f t="shared" si="0"/>
        <v>37.83</v>
      </c>
      <c r="H14" s="48">
        <f t="shared" si="0"/>
        <v>273.25</v>
      </c>
      <c r="I14" s="48">
        <f t="shared" si="0"/>
        <v>1.17</v>
      </c>
    </row>
    <row r="15" spans="1:9" ht="15.75">
      <c r="A15" s="122"/>
      <c r="B15" s="50" t="s">
        <v>124</v>
      </c>
      <c r="C15" s="26"/>
      <c r="D15" s="48"/>
      <c r="E15" s="48"/>
      <c r="F15" s="48"/>
      <c r="G15" s="48"/>
      <c r="H15" s="48"/>
      <c r="I15" s="48"/>
    </row>
    <row r="16" spans="1:9" ht="15.75">
      <c r="A16" s="155">
        <v>399</v>
      </c>
      <c r="B16" s="74" t="s">
        <v>33</v>
      </c>
      <c r="C16" s="55">
        <v>80</v>
      </c>
      <c r="D16" s="55">
        <v>0.5</v>
      </c>
      <c r="E16" s="55">
        <v>0</v>
      </c>
      <c r="F16" s="55">
        <v>0</v>
      </c>
      <c r="G16" s="55">
        <v>10.1</v>
      </c>
      <c r="H16" s="55">
        <v>42.67</v>
      </c>
      <c r="I16" s="93">
        <v>2</v>
      </c>
    </row>
    <row r="17" spans="1:9" ht="15.75">
      <c r="A17" s="117"/>
      <c r="B17" s="29" t="s">
        <v>96</v>
      </c>
      <c r="C17" s="53"/>
      <c r="D17" s="32"/>
      <c r="E17" s="32"/>
      <c r="F17" s="32"/>
      <c r="G17" s="59"/>
      <c r="H17" s="8"/>
      <c r="I17" s="8"/>
    </row>
    <row r="18" spans="1:9" ht="15.75">
      <c r="A18" s="117"/>
      <c r="B18" s="29"/>
      <c r="C18" s="53"/>
      <c r="D18" s="32"/>
      <c r="E18" s="32"/>
      <c r="F18" s="32"/>
      <c r="G18" s="59"/>
      <c r="H18" s="8"/>
      <c r="I18" s="8"/>
    </row>
    <row r="19" spans="1:9" ht="16.5" customHeight="1">
      <c r="A19" s="123"/>
      <c r="B19" s="76" t="s">
        <v>165</v>
      </c>
      <c r="C19" s="15">
        <v>60</v>
      </c>
      <c r="D19" s="22">
        <v>0.52</v>
      </c>
      <c r="E19" s="22">
        <v>0</v>
      </c>
      <c r="F19" s="22">
        <v>3.06</v>
      </c>
      <c r="G19" s="22">
        <v>1.56</v>
      </c>
      <c r="H19" s="22">
        <v>35.88</v>
      </c>
      <c r="I19" s="22">
        <v>3.33</v>
      </c>
    </row>
    <row r="20" spans="1:9" ht="16.5" thickBot="1">
      <c r="A20" s="111">
        <v>57</v>
      </c>
      <c r="B20" s="76" t="s">
        <v>192</v>
      </c>
      <c r="C20" s="101">
        <v>200</v>
      </c>
      <c r="D20" s="15">
        <v>1.82</v>
      </c>
      <c r="E20" s="15">
        <v>0.15</v>
      </c>
      <c r="F20" s="139">
        <v>4.91</v>
      </c>
      <c r="G20" s="15">
        <v>12.74</v>
      </c>
      <c r="H20" s="101">
        <v>102.5</v>
      </c>
      <c r="I20" s="15">
        <v>10.29</v>
      </c>
    </row>
    <row r="21" spans="1:9" ht="16.5" thickBot="1">
      <c r="A21" s="111">
        <v>357</v>
      </c>
      <c r="B21" s="76" t="s">
        <v>193</v>
      </c>
      <c r="C21" s="101">
        <v>210</v>
      </c>
      <c r="D21" s="15">
        <v>0.95</v>
      </c>
      <c r="E21" s="163">
        <v>0.95</v>
      </c>
      <c r="F21" s="164">
        <v>2.94</v>
      </c>
      <c r="G21" s="164">
        <v>3.98</v>
      </c>
      <c r="H21" s="164">
        <v>46.15</v>
      </c>
      <c r="I21" s="164">
        <v>1.16</v>
      </c>
    </row>
    <row r="22" spans="1:9" ht="15.75" customHeight="1">
      <c r="A22" s="119">
        <v>376</v>
      </c>
      <c r="B22" s="19" t="s">
        <v>23</v>
      </c>
      <c r="C22" s="23">
        <v>180</v>
      </c>
      <c r="D22" s="22">
        <v>0.4</v>
      </c>
      <c r="E22" s="22">
        <v>0</v>
      </c>
      <c r="F22" s="22">
        <v>0.02</v>
      </c>
      <c r="G22" s="23">
        <v>24.99</v>
      </c>
      <c r="H22" s="22">
        <v>101.7</v>
      </c>
      <c r="I22" s="22">
        <v>0.36</v>
      </c>
    </row>
    <row r="23" spans="1:9" ht="15.75">
      <c r="A23" s="119"/>
      <c r="B23" s="19" t="s">
        <v>12</v>
      </c>
      <c r="C23" s="23">
        <v>50</v>
      </c>
      <c r="D23" s="22">
        <v>3.5</v>
      </c>
      <c r="E23" s="22">
        <v>0</v>
      </c>
      <c r="F23" s="22">
        <v>0.55</v>
      </c>
      <c r="G23" s="23">
        <v>20.15</v>
      </c>
      <c r="H23" s="22">
        <v>96.5</v>
      </c>
      <c r="I23" s="22" t="s">
        <v>10</v>
      </c>
    </row>
    <row r="24" spans="1:9" ht="15.75">
      <c r="A24" s="119"/>
      <c r="B24" s="19"/>
      <c r="C24" s="23"/>
      <c r="D24" s="22"/>
      <c r="E24" s="22"/>
      <c r="F24" s="22"/>
      <c r="G24" s="23"/>
      <c r="H24" s="22"/>
      <c r="I24" s="22"/>
    </row>
    <row r="25" spans="1:9" ht="15.75">
      <c r="A25" s="122"/>
      <c r="B25" s="18"/>
      <c r="C25" s="99">
        <v>700</v>
      </c>
      <c r="D25" s="34">
        <f aca="true" t="shared" si="1" ref="D25:I25">SUM(D19:D24)</f>
        <v>7.1899999999999995</v>
      </c>
      <c r="E25" s="34">
        <f t="shared" si="1"/>
        <v>1.0999999999999999</v>
      </c>
      <c r="F25" s="34">
        <f t="shared" si="1"/>
        <v>11.48</v>
      </c>
      <c r="G25" s="34">
        <f t="shared" si="1"/>
        <v>63.419999999999995</v>
      </c>
      <c r="H25" s="34">
        <f t="shared" si="1"/>
        <v>382.73</v>
      </c>
      <c r="I25" s="34">
        <f t="shared" si="1"/>
        <v>15.139999999999999</v>
      </c>
    </row>
    <row r="26" spans="1:9" ht="15.75">
      <c r="A26" s="121"/>
      <c r="B26" s="29"/>
      <c r="C26" s="21"/>
      <c r="D26" s="21"/>
      <c r="E26" s="21"/>
      <c r="F26" s="21"/>
      <c r="G26" s="21"/>
      <c r="H26" s="21"/>
      <c r="I26" s="21"/>
    </row>
    <row r="27" spans="1:9" ht="15.75">
      <c r="A27" s="121"/>
      <c r="B27" s="20"/>
      <c r="C27" s="22"/>
      <c r="D27" s="22"/>
      <c r="E27" s="22"/>
      <c r="F27" s="22"/>
      <c r="G27" s="39"/>
      <c r="H27" s="22"/>
      <c r="I27" s="22"/>
    </row>
    <row r="28" spans="1:9" ht="16.5" customHeight="1">
      <c r="A28" s="111"/>
      <c r="B28" s="76"/>
      <c r="C28" s="22"/>
      <c r="D28" s="22"/>
      <c r="E28" s="22"/>
      <c r="F28" s="22"/>
      <c r="G28" s="22"/>
      <c r="H28" s="22"/>
      <c r="I28" s="22"/>
    </row>
    <row r="29" spans="1:9" ht="15.75">
      <c r="A29" s="122"/>
      <c r="B29" s="51"/>
      <c r="C29" s="95"/>
      <c r="D29" s="34"/>
      <c r="E29" s="34"/>
      <c r="F29" s="34"/>
      <c r="G29" s="34"/>
      <c r="H29" s="34"/>
      <c r="I29" s="34"/>
    </row>
    <row r="30" spans="1:9" ht="15.75">
      <c r="A30" s="121"/>
      <c r="B30" s="29" t="s">
        <v>126</v>
      </c>
      <c r="C30" s="21"/>
      <c r="D30" s="33"/>
      <c r="E30" s="33"/>
      <c r="F30" s="33"/>
      <c r="G30" s="33"/>
      <c r="H30" s="33"/>
      <c r="I30" s="33"/>
    </row>
    <row r="31" spans="1:16" s="8" customFormat="1" ht="16.5" customHeight="1">
      <c r="A31" s="112">
        <v>237</v>
      </c>
      <c r="B31" s="19" t="s">
        <v>194</v>
      </c>
      <c r="C31" s="22">
        <v>80</v>
      </c>
      <c r="D31" s="22">
        <v>21.31</v>
      </c>
      <c r="E31" s="22">
        <v>21.31</v>
      </c>
      <c r="F31" s="22">
        <v>14.52</v>
      </c>
      <c r="G31" s="22" t="s">
        <v>120</v>
      </c>
      <c r="H31" s="22">
        <v>303.6</v>
      </c>
      <c r="I31" s="22">
        <v>0.29</v>
      </c>
      <c r="J31" s="56"/>
      <c r="K31" s="56"/>
      <c r="L31" s="56"/>
      <c r="M31" s="56"/>
      <c r="N31" s="56"/>
      <c r="O31" s="56"/>
      <c r="P31" s="56"/>
    </row>
    <row r="32" spans="1:9" s="56" customFormat="1" ht="16.5" customHeight="1">
      <c r="A32" s="118" t="s">
        <v>27</v>
      </c>
      <c r="B32" s="19" t="s">
        <v>26</v>
      </c>
      <c r="C32" s="23">
        <v>50</v>
      </c>
      <c r="D32" s="22">
        <v>1.83</v>
      </c>
      <c r="E32" s="22">
        <v>0.31</v>
      </c>
      <c r="F32" s="22">
        <v>2.76</v>
      </c>
      <c r="G32" s="22">
        <v>3.96</v>
      </c>
      <c r="H32" s="23">
        <v>66.81</v>
      </c>
      <c r="I32" s="22">
        <v>0.13</v>
      </c>
    </row>
    <row r="33" spans="1:9" ht="15.75">
      <c r="A33" s="118">
        <v>401</v>
      </c>
      <c r="B33" s="19" t="s">
        <v>121</v>
      </c>
      <c r="C33" s="22">
        <v>150</v>
      </c>
      <c r="D33" s="22">
        <v>5.8</v>
      </c>
      <c r="E33" s="22">
        <v>5.8</v>
      </c>
      <c r="F33" s="22">
        <v>5</v>
      </c>
      <c r="G33" s="22">
        <v>8</v>
      </c>
      <c r="H33" s="22">
        <v>100</v>
      </c>
      <c r="I33" s="22">
        <v>1.4</v>
      </c>
    </row>
    <row r="34" spans="1:9" ht="14.25" customHeight="1">
      <c r="A34" s="112"/>
      <c r="B34" s="20" t="s">
        <v>32</v>
      </c>
      <c r="C34" s="22">
        <v>25</v>
      </c>
      <c r="D34" s="22">
        <v>2.59</v>
      </c>
      <c r="E34" s="22">
        <v>0</v>
      </c>
      <c r="F34" s="22">
        <v>1.02</v>
      </c>
      <c r="G34" s="22">
        <v>17.99</v>
      </c>
      <c r="H34" s="23">
        <v>87.5</v>
      </c>
      <c r="I34" s="22" t="s">
        <v>10</v>
      </c>
    </row>
    <row r="35" spans="1:9" ht="15.75" hidden="1">
      <c r="A35" s="113"/>
      <c r="B35" s="42"/>
      <c r="C35" s="26"/>
      <c r="D35" s="26"/>
      <c r="E35" s="26"/>
      <c r="F35" s="26"/>
      <c r="G35" s="26"/>
      <c r="H35" s="43"/>
      <c r="I35" s="26"/>
    </row>
    <row r="36" spans="1:9" ht="15.75">
      <c r="A36" s="41"/>
      <c r="B36" s="41"/>
      <c r="C36" s="160">
        <v>505</v>
      </c>
      <c r="D36" s="48">
        <f aca="true" t="shared" si="2" ref="D36:I36">SUM(D31:D35)</f>
        <v>31.53</v>
      </c>
      <c r="E36" s="48">
        <f t="shared" si="2"/>
        <v>27.419999999999998</v>
      </c>
      <c r="F36" s="48">
        <f t="shared" si="2"/>
        <v>23.3</v>
      </c>
      <c r="G36" s="48">
        <f t="shared" si="2"/>
        <v>29.95</v>
      </c>
      <c r="H36" s="48">
        <f t="shared" si="2"/>
        <v>557.9100000000001</v>
      </c>
      <c r="I36" s="48">
        <f t="shared" si="2"/>
        <v>1.8199999999999998</v>
      </c>
    </row>
    <row r="37" spans="1:9" ht="15.75">
      <c r="A37" s="35"/>
      <c r="B37" s="40" t="s">
        <v>90</v>
      </c>
      <c r="C37" s="166">
        <v>1510</v>
      </c>
      <c r="D37" s="34">
        <f aca="true" t="shared" si="3" ref="D37:I37">D14+D16+D25+D29+D36</f>
        <v>47.02</v>
      </c>
      <c r="E37" s="34">
        <f t="shared" si="3"/>
        <v>33.559999999999995</v>
      </c>
      <c r="F37" s="34">
        <f t="shared" si="3"/>
        <v>44.93</v>
      </c>
      <c r="G37" s="34">
        <f t="shared" si="3"/>
        <v>141.29999999999998</v>
      </c>
      <c r="H37" s="34">
        <f t="shared" si="3"/>
        <v>1256.5600000000002</v>
      </c>
      <c r="I37" s="34">
        <f t="shared" si="3"/>
        <v>20.13</v>
      </c>
    </row>
    <row r="38" spans="1:9" ht="15.75">
      <c r="A38" s="8"/>
      <c r="B38" s="40" t="s">
        <v>24</v>
      </c>
      <c r="C38" s="40"/>
      <c r="D38" s="10">
        <v>54</v>
      </c>
      <c r="E38" s="10"/>
      <c r="F38" s="10">
        <v>60</v>
      </c>
      <c r="G38" s="10">
        <v>261</v>
      </c>
      <c r="H38" s="10">
        <v>1800</v>
      </c>
      <c r="I38" s="10">
        <v>50</v>
      </c>
    </row>
    <row r="39" spans="1:9" ht="15.75">
      <c r="A39" s="8"/>
      <c r="B39" s="5" t="s">
        <v>21</v>
      </c>
      <c r="C39" s="8"/>
      <c r="D39" s="6">
        <f>D37/D38*100-100</f>
        <v>-12.925925925925924</v>
      </c>
      <c r="F39" s="6">
        <f>F37/F38*100-100</f>
        <v>-25.11666666666666</v>
      </c>
      <c r="G39" s="6">
        <f>G37/G38*100-100</f>
        <v>-45.862068965517246</v>
      </c>
      <c r="H39" s="6">
        <f>H37/H38*100-100</f>
        <v>-30.1911111111111</v>
      </c>
      <c r="I39" s="6">
        <f>I37/I38*100-100</f>
        <v>-59.74</v>
      </c>
    </row>
    <row r="40" spans="1:9" ht="15.75">
      <c r="A40" s="8"/>
      <c r="B40" s="153" t="s">
        <v>115</v>
      </c>
      <c r="C40" s="8"/>
      <c r="D40" s="6"/>
      <c r="E40" s="144">
        <v>0.526</v>
      </c>
      <c r="F40" s="6"/>
      <c r="G40" s="6"/>
      <c r="H40" s="6"/>
      <c r="I40" s="6"/>
    </row>
    <row r="41" spans="1:9" ht="15.75" customHeight="1">
      <c r="A41" s="31"/>
      <c r="B41" s="5" t="s">
        <v>78</v>
      </c>
      <c r="C41" s="22"/>
      <c r="D41" s="22">
        <v>1</v>
      </c>
      <c r="E41" s="22"/>
      <c r="F41" s="91">
        <f>F37/D37</f>
        <v>0.9555508294342833</v>
      </c>
      <c r="G41" s="38">
        <f>G37/D37</f>
        <v>3.005104210974053</v>
      </c>
      <c r="H41" s="22"/>
      <c r="I41" s="22"/>
    </row>
    <row r="42" spans="1:9" ht="0.75" customHeight="1">
      <c r="A42" s="31"/>
      <c r="B42" s="105" t="s">
        <v>114</v>
      </c>
      <c r="C42" s="22"/>
      <c r="D42" s="15">
        <v>14</v>
      </c>
      <c r="E42" s="15"/>
      <c r="F42" s="152">
        <v>26</v>
      </c>
      <c r="G42" s="139">
        <v>60</v>
      </c>
      <c r="H42" s="22"/>
      <c r="I42" s="22"/>
    </row>
    <row r="43" ht="12.75">
      <c r="B43" s="102" t="s">
        <v>100</v>
      </c>
    </row>
    <row r="45" spans="2:3" ht="15.75">
      <c r="B45" s="87"/>
      <c r="C45" s="70"/>
    </row>
    <row r="46" spans="2:3" ht="15.75">
      <c r="B46" s="87"/>
      <c r="C46" s="70"/>
    </row>
    <row r="47" spans="2:3" ht="15.75">
      <c r="B47" s="87"/>
      <c r="C47" s="70"/>
    </row>
    <row r="48" spans="2:3" ht="15.75">
      <c r="B48" s="87"/>
      <c r="C48" s="70"/>
    </row>
    <row r="49" spans="2:3" ht="15.75">
      <c r="B49" s="87"/>
      <c r="C49" s="70"/>
    </row>
    <row r="52" spans="2:3" ht="15.75">
      <c r="B52" s="87"/>
      <c r="C52" s="90"/>
    </row>
    <row r="53" spans="2:3" ht="15.75">
      <c r="B53" s="87"/>
      <c r="C53" s="90"/>
    </row>
    <row r="54" spans="2:3" ht="15.75">
      <c r="B54" s="87"/>
      <c r="C54" s="90"/>
    </row>
  </sheetData>
  <sheetProtection/>
  <mergeCells count="9">
    <mergeCell ref="I6:I8"/>
    <mergeCell ref="H6:H8"/>
    <mergeCell ref="A6:A8"/>
    <mergeCell ref="B6:B8"/>
    <mergeCell ref="C6:C8"/>
    <mergeCell ref="D6:G6"/>
    <mergeCell ref="D7:E7"/>
    <mergeCell ref="F7:F8"/>
    <mergeCell ref="G7:G8"/>
  </mergeCells>
  <printOptions/>
  <pageMargins left="0.75" right="0.61" top="0.57" bottom="0.49" header="0.33" footer="0.5"/>
  <pageSetup horizontalDpi="600" verticalDpi="600" orientation="landscape" paperSize="9" scale="75" r:id="rId1"/>
  <headerFooter alignWithMargins="0">
    <oddFooter>&amp;R4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51"/>
  <sheetViews>
    <sheetView zoomScale="80" zoomScaleNormal="80" zoomScalePageLayoutView="0" workbookViewId="0" topLeftCell="A5">
      <selection activeCell="A31" sqref="A31:IV31"/>
    </sheetView>
  </sheetViews>
  <sheetFormatPr defaultColWidth="9.140625" defaultRowHeight="12.75"/>
  <cols>
    <col min="1" max="1" width="12.57421875" style="0" customWidth="1"/>
    <col min="2" max="2" width="45.140625" style="0" customWidth="1"/>
    <col min="3" max="3" width="19.00390625" style="0" customWidth="1"/>
    <col min="4" max="5" width="7.7109375" style="0" customWidth="1"/>
    <col min="6" max="6" width="7.8515625" style="0" customWidth="1"/>
    <col min="7" max="7" width="7.7109375" style="0" customWidth="1"/>
    <col min="8" max="8" width="25.57421875" style="0" customWidth="1"/>
    <col min="9" max="9" width="14.7109375" style="0" customWidth="1"/>
    <col min="10" max="10" width="7.57421875" style="0" customWidth="1"/>
    <col min="11" max="11" width="8.00390625" style="0" customWidth="1"/>
    <col min="12" max="12" width="7.7109375" style="0" customWidth="1"/>
  </cols>
  <sheetData>
    <row r="1" spans="1:9" ht="15.75">
      <c r="A1" s="1" t="s">
        <v>17</v>
      </c>
      <c r="B1" s="1"/>
      <c r="C1" s="2"/>
      <c r="D1" s="2"/>
      <c r="E1" s="2"/>
      <c r="F1" s="2"/>
      <c r="G1" s="2"/>
      <c r="H1" s="2"/>
      <c r="I1" s="2"/>
    </row>
    <row r="2" spans="1:9" ht="15.7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37</v>
      </c>
      <c r="B4" s="2"/>
      <c r="C4" s="2"/>
      <c r="D4" s="2"/>
      <c r="E4" s="2"/>
      <c r="F4" s="2"/>
      <c r="G4" s="2"/>
      <c r="H4" s="2"/>
      <c r="I4" s="2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25.5" customHeight="1">
      <c r="A6" s="183" t="s">
        <v>3</v>
      </c>
      <c r="B6" s="186" t="s">
        <v>7</v>
      </c>
      <c r="C6" s="186" t="s">
        <v>88</v>
      </c>
      <c r="D6" s="192" t="s">
        <v>9</v>
      </c>
      <c r="E6" s="192"/>
      <c r="F6" s="192"/>
      <c r="G6" s="192"/>
      <c r="H6" s="198" t="s">
        <v>2</v>
      </c>
      <c r="I6" s="195" t="s">
        <v>84</v>
      </c>
    </row>
    <row r="7" spans="1:9" ht="25.5" customHeight="1">
      <c r="A7" s="184"/>
      <c r="B7" s="187"/>
      <c r="C7" s="187"/>
      <c r="D7" s="193" t="s">
        <v>4</v>
      </c>
      <c r="E7" s="194"/>
      <c r="F7" s="195" t="s">
        <v>5</v>
      </c>
      <c r="G7" s="195" t="s">
        <v>6</v>
      </c>
      <c r="H7" s="199"/>
      <c r="I7" s="197"/>
    </row>
    <row r="8" spans="1:9" ht="21" customHeight="1">
      <c r="A8" s="185"/>
      <c r="B8" s="188"/>
      <c r="C8" s="185"/>
      <c r="D8" s="143" t="s">
        <v>111</v>
      </c>
      <c r="E8" s="143" t="s">
        <v>112</v>
      </c>
      <c r="F8" s="196"/>
      <c r="G8" s="196"/>
      <c r="H8" s="200"/>
      <c r="I8" s="196"/>
    </row>
    <row r="9" spans="1:9" ht="15.75">
      <c r="A9" s="17"/>
      <c r="B9" s="30" t="s">
        <v>83</v>
      </c>
      <c r="C9" s="17"/>
      <c r="D9" s="21"/>
      <c r="E9" s="21"/>
      <c r="F9" s="21"/>
      <c r="G9" s="21"/>
      <c r="H9" s="24"/>
      <c r="I9" s="21"/>
    </row>
    <row r="10" spans="1:9" ht="15.75">
      <c r="A10" s="112">
        <v>1</v>
      </c>
      <c r="B10" s="20" t="s">
        <v>101</v>
      </c>
      <c r="C10" s="22" t="s">
        <v>148</v>
      </c>
      <c r="D10" s="22">
        <v>1.23</v>
      </c>
      <c r="E10" s="22">
        <v>0.04</v>
      </c>
      <c r="F10" s="22">
        <v>3.78</v>
      </c>
      <c r="G10" s="22">
        <v>7.31</v>
      </c>
      <c r="H10" s="23">
        <v>68</v>
      </c>
      <c r="I10" s="3" t="s">
        <v>10</v>
      </c>
    </row>
    <row r="11" spans="1:9" ht="15.75">
      <c r="A11" s="118" t="s">
        <v>28</v>
      </c>
      <c r="B11" s="19" t="s">
        <v>29</v>
      </c>
      <c r="C11" s="22">
        <v>200</v>
      </c>
      <c r="D11" s="22">
        <v>6.32</v>
      </c>
      <c r="E11" s="22">
        <v>0.04</v>
      </c>
      <c r="F11" s="22">
        <v>10.18</v>
      </c>
      <c r="G11" s="22">
        <v>26.34</v>
      </c>
      <c r="H11" s="22">
        <v>223.16</v>
      </c>
      <c r="I11" s="22">
        <v>0.9</v>
      </c>
    </row>
    <row r="12" spans="1:9" ht="15.75">
      <c r="A12" s="112">
        <v>395</v>
      </c>
      <c r="B12" s="20" t="s">
        <v>191</v>
      </c>
      <c r="C12" s="22">
        <v>180</v>
      </c>
      <c r="D12" s="22">
        <v>2.85</v>
      </c>
      <c r="E12" s="22">
        <v>2.61</v>
      </c>
      <c r="F12" s="22">
        <v>2.41</v>
      </c>
      <c r="G12" s="23">
        <v>14.36</v>
      </c>
      <c r="H12" s="22">
        <v>91</v>
      </c>
      <c r="I12" s="22">
        <v>1.17</v>
      </c>
    </row>
    <row r="13" spans="1:9" ht="15.75">
      <c r="A13" s="124"/>
      <c r="B13" s="42" t="s">
        <v>195</v>
      </c>
      <c r="C13" s="26">
        <v>20</v>
      </c>
      <c r="D13" s="26"/>
      <c r="E13" s="26"/>
      <c r="F13" s="26"/>
      <c r="G13" s="26"/>
      <c r="H13" s="43"/>
      <c r="I13" s="26"/>
    </row>
    <row r="14" spans="1:9" ht="15.75">
      <c r="A14" s="122"/>
      <c r="B14" s="42"/>
      <c r="C14" s="96">
        <v>435</v>
      </c>
      <c r="D14" s="48">
        <f aca="true" t="shared" si="0" ref="D14:I14">SUM(D10:D12)</f>
        <v>10.4</v>
      </c>
      <c r="E14" s="48">
        <f t="shared" si="0"/>
        <v>2.69</v>
      </c>
      <c r="F14" s="48">
        <f t="shared" si="0"/>
        <v>16.369999999999997</v>
      </c>
      <c r="G14" s="48">
        <f t="shared" si="0"/>
        <v>48.01</v>
      </c>
      <c r="H14" s="48">
        <f t="shared" si="0"/>
        <v>382.15999999999997</v>
      </c>
      <c r="I14" s="48">
        <f t="shared" si="0"/>
        <v>2.07</v>
      </c>
    </row>
    <row r="15" spans="1:9" ht="15.75">
      <c r="A15" s="122"/>
      <c r="B15" s="50" t="s">
        <v>124</v>
      </c>
      <c r="C15" s="26"/>
      <c r="D15" s="48"/>
      <c r="E15" s="48"/>
      <c r="F15" s="48"/>
      <c r="G15" s="48"/>
      <c r="H15" s="48"/>
      <c r="I15" s="48"/>
    </row>
    <row r="16" spans="1:9" ht="15.75">
      <c r="A16" s="155">
        <v>399</v>
      </c>
      <c r="B16" s="74" t="s">
        <v>79</v>
      </c>
      <c r="C16" s="55">
        <v>80</v>
      </c>
      <c r="D16" s="55">
        <v>0.3</v>
      </c>
      <c r="E16" s="55">
        <v>0</v>
      </c>
      <c r="F16" s="55">
        <v>0.2</v>
      </c>
      <c r="G16" s="55">
        <v>16.3</v>
      </c>
      <c r="H16" s="55">
        <v>68</v>
      </c>
      <c r="I16" s="55">
        <v>2</v>
      </c>
    </row>
    <row r="17" spans="1:9" ht="15.75">
      <c r="A17" s="121"/>
      <c r="B17" s="29" t="s">
        <v>82</v>
      </c>
      <c r="C17" s="32"/>
      <c r="D17" s="32"/>
      <c r="E17" s="32"/>
      <c r="F17" s="32"/>
      <c r="G17" s="32"/>
      <c r="H17" s="32"/>
      <c r="I17" s="32"/>
    </row>
    <row r="18" spans="1:9" ht="15.75">
      <c r="A18" s="112">
        <v>54</v>
      </c>
      <c r="B18" s="19" t="s">
        <v>147</v>
      </c>
      <c r="C18" s="22">
        <v>60</v>
      </c>
      <c r="D18" s="22">
        <v>1.41</v>
      </c>
      <c r="E18" s="22">
        <v>0</v>
      </c>
      <c r="F18" s="22">
        <v>2.76</v>
      </c>
      <c r="G18" s="22">
        <v>7.4</v>
      </c>
      <c r="H18" s="22">
        <v>60.06</v>
      </c>
      <c r="I18" s="22">
        <v>4.03</v>
      </c>
    </row>
    <row r="19" spans="1:9" ht="15.75" customHeight="1">
      <c r="A19" s="115">
        <v>81</v>
      </c>
      <c r="B19" s="52" t="s">
        <v>16</v>
      </c>
      <c r="C19" s="23">
        <v>200</v>
      </c>
      <c r="D19" s="22">
        <v>5.49</v>
      </c>
      <c r="E19" s="22">
        <v>0</v>
      </c>
      <c r="F19" s="22">
        <v>5.27</v>
      </c>
      <c r="G19" s="23">
        <v>16.32</v>
      </c>
      <c r="H19" s="22">
        <v>134.75</v>
      </c>
      <c r="I19" s="22">
        <v>5.81</v>
      </c>
    </row>
    <row r="20" spans="1:9" ht="15.75">
      <c r="A20" s="112">
        <v>298</v>
      </c>
      <c r="B20" s="19" t="s">
        <v>196</v>
      </c>
      <c r="C20" s="22">
        <v>80</v>
      </c>
      <c r="D20" s="22">
        <v>14.12</v>
      </c>
      <c r="E20" s="22">
        <v>10.78</v>
      </c>
      <c r="F20" s="22">
        <v>9.04</v>
      </c>
      <c r="G20" s="22">
        <v>20.26</v>
      </c>
      <c r="H20" s="22">
        <v>219</v>
      </c>
      <c r="I20" s="22">
        <v>20.03</v>
      </c>
    </row>
    <row r="21" spans="1:9" ht="15.75" customHeight="1">
      <c r="A21" s="112">
        <v>357</v>
      </c>
      <c r="B21" s="19" t="s">
        <v>197</v>
      </c>
      <c r="C21" s="23">
        <v>200</v>
      </c>
      <c r="D21" s="22">
        <v>0.95</v>
      </c>
      <c r="E21" s="22">
        <v>0.28</v>
      </c>
      <c r="F21" s="22">
        <v>2.94</v>
      </c>
      <c r="G21" s="22">
        <v>3.98</v>
      </c>
      <c r="H21" s="23">
        <v>46.15</v>
      </c>
      <c r="I21" s="22">
        <v>1.16</v>
      </c>
    </row>
    <row r="22" spans="1:9" ht="17.25" customHeight="1">
      <c r="A22" s="118">
        <v>378</v>
      </c>
      <c r="B22" s="19" t="s">
        <v>143</v>
      </c>
      <c r="C22" s="23">
        <v>180</v>
      </c>
      <c r="D22" s="22" t="s">
        <v>10</v>
      </c>
      <c r="E22" s="22">
        <v>0.08</v>
      </c>
      <c r="F22" s="22">
        <v>0.04</v>
      </c>
      <c r="G22" s="22">
        <v>23.53</v>
      </c>
      <c r="H22" s="23">
        <v>94.68</v>
      </c>
      <c r="I22" s="22">
        <v>1.65</v>
      </c>
    </row>
    <row r="23" spans="1:9" ht="15.75">
      <c r="A23" s="119"/>
      <c r="B23" s="19" t="s">
        <v>12</v>
      </c>
      <c r="C23" s="23">
        <v>50</v>
      </c>
      <c r="D23" s="22">
        <v>3.5</v>
      </c>
      <c r="E23" s="22">
        <v>0</v>
      </c>
      <c r="F23" s="22">
        <v>0.55</v>
      </c>
      <c r="G23" s="23">
        <v>20.15</v>
      </c>
      <c r="H23" s="22">
        <v>96.5</v>
      </c>
      <c r="I23" s="22" t="s">
        <v>10</v>
      </c>
    </row>
    <row r="24" spans="1:9" ht="15.75">
      <c r="A24" s="124"/>
      <c r="B24" s="41"/>
      <c r="C24" s="160" t="s">
        <v>175</v>
      </c>
      <c r="D24" s="44">
        <f aca="true" t="shared" si="1" ref="D24:I24">SUM(D19:D23)</f>
        <v>24.06</v>
      </c>
      <c r="E24" s="44">
        <f t="shared" si="1"/>
        <v>11.139999999999999</v>
      </c>
      <c r="F24" s="44">
        <f t="shared" si="1"/>
        <v>17.84</v>
      </c>
      <c r="G24" s="44">
        <f t="shared" si="1"/>
        <v>84.24000000000001</v>
      </c>
      <c r="H24" s="44">
        <f t="shared" si="1"/>
        <v>591.0799999999999</v>
      </c>
      <c r="I24" s="44">
        <f t="shared" si="1"/>
        <v>28.65</v>
      </c>
    </row>
    <row r="25" spans="1:9" ht="15.75">
      <c r="A25" s="121"/>
      <c r="B25" s="29"/>
      <c r="C25" s="21"/>
      <c r="D25" s="21"/>
      <c r="E25" s="21"/>
      <c r="F25" s="21"/>
      <c r="G25" s="21"/>
      <c r="H25" s="21"/>
      <c r="I25" s="21"/>
    </row>
    <row r="26" spans="1:9" ht="15.75">
      <c r="A26" s="121" t="s">
        <v>116</v>
      </c>
      <c r="B26" s="20" t="s">
        <v>116</v>
      </c>
      <c r="C26" s="22" t="s">
        <v>116</v>
      </c>
      <c r="D26" s="22" t="s">
        <v>116</v>
      </c>
      <c r="E26" s="22" t="s">
        <v>116</v>
      </c>
      <c r="F26" s="22" t="s">
        <v>116</v>
      </c>
      <c r="G26" s="38" t="s">
        <v>116</v>
      </c>
      <c r="H26" s="22" t="s">
        <v>116</v>
      </c>
      <c r="I26" s="22" t="s">
        <v>116</v>
      </c>
    </row>
    <row r="27" spans="1:9" ht="15.75">
      <c r="A27" s="112"/>
      <c r="B27" s="19"/>
      <c r="C27" s="22"/>
      <c r="D27" s="22"/>
      <c r="E27" s="22"/>
      <c r="F27" s="22"/>
      <c r="G27" s="22"/>
      <c r="H27" s="22"/>
      <c r="I27" s="22" t="s">
        <v>10</v>
      </c>
    </row>
    <row r="28" spans="1:9" ht="15.75">
      <c r="A28" s="122"/>
      <c r="B28" s="51"/>
      <c r="C28" s="95"/>
      <c r="D28" s="34"/>
      <c r="E28" s="34"/>
      <c r="F28" s="34"/>
      <c r="G28" s="34"/>
      <c r="H28" s="34"/>
      <c r="I28" s="34"/>
    </row>
    <row r="29" spans="1:9" ht="15.75">
      <c r="A29" s="121"/>
      <c r="B29" s="29" t="s">
        <v>127</v>
      </c>
      <c r="C29" s="21"/>
      <c r="D29" s="33"/>
      <c r="E29" s="33"/>
      <c r="F29" s="33"/>
      <c r="G29" s="33"/>
      <c r="H29" s="33"/>
      <c r="I29" s="33"/>
    </row>
    <row r="30" spans="1:9" ht="15.75">
      <c r="A30" s="118">
        <v>164</v>
      </c>
      <c r="B30" s="19" t="s">
        <v>171</v>
      </c>
      <c r="C30" s="22" t="s">
        <v>145</v>
      </c>
      <c r="D30" s="22">
        <v>11.2</v>
      </c>
      <c r="E30" s="22">
        <v>11.2</v>
      </c>
      <c r="F30" s="22">
        <v>21.4</v>
      </c>
      <c r="G30" s="22">
        <v>49.2</v>
      </c>
      <c r="H30" s="22">
        <v>436.05</v>
      </c>
      <c r="I30" s="22">
        <v>0.55</v>
      </c>
    </row>
    <row r="31" spans="1:9" ht="15.75">
      <c r="A31" s="118">
        <v>394</v>
      </c>
      <c r="B31" s="19" t="s">
        <v>121</v>
      </c>
      <c r="C31" s="22">
        <v>180</v>
      </c>
      <c r="D31" s="22">
        <v>2.67</v>
      </c>
      <c r="E31" s="22">
        <v>2.61</v>
      </c>
      <c r="F31" s="22">
        <v>2.34</v>
      </c>
      <c r="G31" s="22">
        <v>14.31</v>
      </c>
      <c r="H31" s="22">
        <v>89</v>
      </c>
      <c r="I31" s="22">
        <v>1.2</v>
      </c>
    </row>
    <row r="32" spans="1:9" ht="15.75">
      <c r="A32" s="112"/>
      <c r="B32" s="20" t="s">
        <v>152</v>
      </c>
      <c r="C32" s="22">
        <v>25</v>
      </c>
      <c r="D32" s="22">
        <v>1.85</v>
      </c>
      <c r="E32" s="22">
        <v>0</v>
      </c>
      <c r="F32" s="22">
        <v>0.73</v>
      </c>
      <c r="G32" s="22">
        <v>12.85</v>
      </c>
      <c r="H32" s="23">
        <v>62.5</v>
      </c>
      <c r="I32" s="22" t="s">
        <v>10</v>
      </c>
    </row>
    <row r="33" spans="1:9" ht="15.75">
      <c r="A33" s="126"/>
      <c r="B33" s="41"/>
      <c r="C33" s="43"/>
      <c r="D33" s="26"/>
      <c r="E33" s="26"/>
      <c r="F33" s="26"/>
      <c r="G33" s="26"/>
      <c r="H33" s="26"/>
      <c r="I33" s="26"/>
    </row>
    <row r="34" spans="1:9" ht="15.75">
      <c r="A34" s="41"/>
      <c r="B34" s="41"/>
      <c r="C34" s="98">
        <v>305</v>
      </c>
      <c r="D34" s="44">
        <f aca="true" t="shared" si="2" ref="D34:I34">SUM(D30:D33)</f>
        <v>15.719999999999999</v>
      </c>
      <c r="E34" s="44">
        <f t="shared" si="2"/>
        <v>13.809999999999999</v>
      </c>
      <c r="F34" s="44">
        <f t="shared" si="2"/>
        <v>24.47</v>
      </c>
      <c r="G34" s="44">
        <f t="shared" si="2"/>
        <v>76.36</v>
      </c>
      <c r="H34" s="44">
        <f t="shared" si="2"/>
        <v>587.55</v>
      </c>
      <c r="I34" s="44">
        <f t="shared" si="2"/>
        <v>1.75</v>
      </c>
    </row>
    <row r="35" spans="1:9" ht="15.75">
      <c r="A35" s="35"/>
      <c r="B35" s="40" t="s">
        <v>91</v>
      </c>
      <c r="C35" s="167">
        <v>1590</v>
      </c>
      <c r="D35" s="34">
        <f aca="true" t="shared" si="3" ref="D35:I35">D34+D28+D24+D16+D14</f>
        <v>50.48</v>
      </c>
      <c r="E35" s="34">
        <f t="shared" si="3"/>
        <v>27.639999999999997</v>
      </c>
      <c r="F35" s="34">
        <f t="shared" si="3"/>
        <v>58.88</v>
      </c>
      <c r="G35" s="34">
        <f t="shared" si="3"/>
        <v>224.91000000000003</v>
      </c>
      <c r="H35" s="34">
        <f t="shared" si="3"/>
        <v>1628.79</v>
      </c>
      <c r="I35" s="34">
        <f t="shared" si="3"/>
        <v>34.47</v>
      </c>
    </row>
    <row r="36" spans="1:9" ht="15.75">
      <c r="A36" s="8"/>
      <c r="B36" s="40" t="s">
        <v>24</v>
      </c>
      <c r="C36" s="40"/>
      <c r="D36" s="10">
        <v>54</v>
      </c>
      <c r="E36" s="10"/>
      <c r="F36" s="10">
        <v>60</v>
      </c>
      <c r="G36" s="10">
        <v>261</v>
      </c>
      <c r="H36" s="10">
        <v>1800</v>
      </c>
      <c r="I36" s="10">
        <v>50</v>
      </c>
    </row>
    <row r="37" spans="1:9" ht="15.75">
      <c r="A37" s="8"/>
      <c r="B37" s="5" t="s">
        <v>21</v>
      </c>
      <c r="C37" s="8"/>
      <c r="D37" s="6">
        <f>D35/D36*100-100</f>
        <v>-6.518518518518519</v>
      </c>
      <c r="F37" s="6">
        <f>F35/F36*100-100</f>
        <v>-1.86666666666666</v>
      </c>
      <c r="G37" s="6">
        <f>G35/G36*100-100</f>
        <v>-13.827586206896541</v>
      </c>
      <c r="H37" s="6">
        <f>H35/H36*100-100</f>
        <v>-9.51166666666667</v>
      </c>
      <c r="I37" s="6">
        <f>I35/I36*100-100</f>
        <v>-31.060000000000002</v>
      </c>
    </row>
    <row r="38" spans="1:9" ht="15.75">
      <c r="A38" s="8"/>
      <c r="B38" s="153" t="s">
        <v>115</v>
      </c>
      <c r="C38" s="8"/>
      <c r="D38" s="6"/>
      <c r="E38" s="144">
        <v>0.672</v>
      </c>
      <c r="F38" s="6"/>
      <c r="G38" s="6"/>
      <c r="H38" s="6"/>
      <c r="I38" s="6"/>
    </row>
    <row r="39" spans="1:9" ht="15.75">
      <c r="A39" s="31"/>
      <c r="B39" s="5" t="s">
        <v>78</v>
      </c>
      <c r="C39" s="22"/>
      <c r="D39" s="22">
        <v>1</v>
      </c>
      <c r="E39" s="22"/>
      <c r="F39" s="91">
        <f>F35/D35</f>
        <v>1.1664025356576864</v>
      </c>
      <c r="G39" s="38">
        <f>G35/D35</f>
        <v>4.455427892234549</v>
      </c>
      <c r="H39" s="22"/>
      <c r="I39" s="22"/>
    </row>
    <row r="40" spans="1:9" ht="30" customHeight="1">
      <c r="A40" s="31"/>
      <c r="B40" s="105" t="s">
        <v>114</v>
      </c>
      <c r="C40" s="22"/>
      <c r="D40" s="15">
        <v>18</v>
      </c>
      <c r="E40" s="15"/>
      <c r="F40" s="152">
        <v>26</v>
      </c>
      <c r="G40" s="139">
        <v>56</v>
      </c>
      <c r="H40" s="22"/>
      <c r="I40" s="22"/>
    </row>
    <row r="41" ht="12.75">
      <c r="B41" s="102" t="s">
        <v>100</v>
      </c>
    </row>
    <row r="42" ht="12.75">
      <c r="B42" s="102"/>
    </row>
    <row r="43" spans="2:3" ht="15.75">
      <c r="B43" s="87"/>
      <c r="C43" s="70"/>
    </row>
    <row r="44" spans="2:3" ht="15.75">
      <c r="B44" s="87"/>
      <c r="C44" s="70"/>
    </row>
    <row r="45" spans="2:3" ht="15.75">
      <c r="B45" s="87"/>
      <c r="C45" s="70"/>
    </row>
    <row r="46" spans="2:3" ht="15.75">
      <c r="B46" s="87"/>
      <c r="C46" s="70"/>
    </row>
    <row r="47" spans="2:3" ht="15.75">
      <c r="B47" s="87"/>
      <c r="C47" s="70"/>
    </row>
    <row r="49" spans="2:3" ht="15.75">
      <c r="B49" s="87"/>
      <c r="C49" s="90"/>
    </row>
    <row r="50" spans="2:3" ht="15.75">
      <c r="B50" s="87"/>
      <c r="C50" s="90"/>
    </row>
    <row r="51" spans="2:3" ht="15.75">
      <c r="B51" s="87"/>
      <c r="C51" s="90"/>
    </row>
  </sheetData>
  <sheetProtection/>
  <mergeCells count="9">
    <mergeCell ref="I6:I8"/>
    <mergeCell ref="H6:H8"/>
    <mergeCell ref="A6:A8"/>
    <mergeCell ref="B6:B8"/>
    <mergeCell ref="C6:C8"/>
    <mergeCell ref="D6:G6"/>
    <mergeCell ref="D7:E7"/>
    <mergeCell ref="F7:F8"/>
    <mergeCell ref="G7:G8"/>
  </mergeCells>
  <printOptions/>
  <pageMargins left="0.75" right="0.62" top="0.44" bottom="0.33" header="0.31" footer="0.4"/>
  <pageSetup horizontalDpi="600" verticalDpi="600" orientation="landscape" paperSize="9" scale="75" r:id="rId1"/>
  <headerFooter alignWithMargins="0">
    <oddFooter>&amp;R5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53"/>
  <sheetViews>
    <sheetView zoomScale="90" zoomScaleNormal="90" zoomScalePageLayoutView="0" workbookViewId="0" topLeftCell="A25">
      <selection activeCell="A32" sqref="A32"/>
    </sheetView>
  </sheetViews>
  <sheetFormatPr defaultColWidth="9.140625" defaultRowHeight="12.75"/>
  <cols>
    <col min="1" max="1" width="12.57421875" style="0" customWidth="1"/>
    <col min="2" max="2" width="40.00390625" style="0" customWidth="1"/>
    <col min="3" max="3" width="16.421875" style="0" customWidth="1"/>
    <col min="4" max="5" width="8.140625" style="0" customWidth="1"/>
    <col min="6" max="6" width="7.7109375" style="0" customWidth="1"/>
    <col min="7" max="7" width="8.28125" style="0" customWidth="1"/>
    <col min="8" max="8" width="27.00390625" style="0" customWidth="1"/>
    <col min="9" max="9" width="15.28125" style="0" customWidth="1"/>
    <col min="10" max="11" width="7.8515625" style="0" customWidth="1"/>
    <col min="12" max="12" width="7.7109375" style="0" customWidth="1"/>
  </cols>
  <sheetData>
    <row r="1" spans="1:9" s="14" customFormat="1" ht="15.75">
      <c r="A1" s="1" t="s">
        <v>18</v>
      </c>
      <c r="B1" s="1"/>
      <c r="C1" s="2"/>
      <c r="D1" s="2"/>
      <c r="E1" s="2"/>
      <c r="F1" s="2"/>
      <c r="G1" s="2"/>
      <c r="H1" s="2"/>
      <c r="I1" s="2"/>
    </row>
    <row r="2" spans="1:9" ht="15.7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37</v>
      </c>
      <c r="B4" s="2"/>
      <c r="C4" s="2"/>
      <c r="D4" s="2"/>
      <c r="E4" s="2"/>
      <c r="F4" s="2"/>
      <c r="G4" s="2"/>
      <c r="H4" s="2"/>
      <c r="I4" s="2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19.5" customHeight="1">
      <c r="A6" s="183" t="s">
        <v>3</v>
      </c>
      <c r="B6" s="186" t="s">
        <v>7</v>
      </c>
      <c r="C6" s="186" t="s">
        <v>88</v>
      </c>
      <c r="D6" s="192" t="s">
        <v>9</v>
      </c>
      <c r="E6" s="192"/>
      <c r="F6" s="192"/>
      <c r="G6" s="192"/>
      <c r="H6" s="198" t="s">
        <v>2</v>
      </c>
      <c r="I6" s="195" t="s">
        <v>84</v>
      </c>
    </row>
    <row r="7" spans="1:9" ht="19.5" customHeight="1">
      <c r="A7" s="184"/>
      <c r="B7" s="187"/>
      <c r="C7" s="187"/>
      <c r="D7" s="193" t="s">
        <v>4</v>
      </c>
      <c r="E7" s="194"/>
      <c r="F7" s="195" t="s">
        <v>5</v>
      </c>
      <c r="G7" s="195" t="s">
        <v>6</v>
      </c>
      <c r="H7" s="199"/>
      <c r="I7" s="197"/>
    </row>
    <row r="8" spans="1:9" ht="24.75" customHeight="1">
      <c r="A8" s="185"/>
      <c r="B8" s="188"/>
      <c r="C8" s="185"/>
      <c r="D8" s="143" t="s">
        <v>111</v>
      </c>
      <c r="E8" s="143" t="s">
        <v>112</v>
      </c>
      <c r="F8" s="196"/>
      <c r="G8" s="196"/>
      <c r="H8" s="200"/>
      <c r="I8" s="196"/>
    </row>
    <row r="9" spans="1:9" ht="15.75">
      <c r="A9" s="114"/>
      <c r="B9" s="30" t="s">
        <v>110</v>
      </c>
      <c r="C9" s="17"/>
      <c r="D9" s="21"/>
      <c r="E9" s="21"/>
      <c r="F9" s="21"/>
      <c r="G9" s="21"/>
      <c r="H9" s="24"/>
      <c r="I9" s="21"/>
    </row>
    <row r="10" spans="1:9" ht="15.75">
      <c r="A10" s="112">
        <v>1</v>
      </c>
      <c r="B10" s="20" t="s">
        <v>166</v>
      </c>
      <c r="C10" s="168" t="s">
        <v>149</v>
      </c>
      <c r="D10" s="22">
        <v>1.23</v>
      </c>
      <c r="E10" s="22">
        <v>0.04</v>
      </c>
      <c r="F10" s="22">
        <v>3.78</v>
      </c>
      <c r="G10" s="22">
        <v>7.31</v>
      </c>
      <c r="H10" s="23">
        <v>68</v>
      </c>
      <c r="I10" s="3" t="s">
        <v>10</v>
      </c>
    </row>
    <row r="11" spans="1:9" ht="15.75">
      <c r="A11" s="156">
        <v>94</v>
      </c>
      <c r="B11" s="5" t="s">
        <v>198</v>
      </c>
      <c r="C11" s="66">
        <v>200</v>
      </c>
      <c r="D11" s="66">
        <v>3.61</v>
      </c>
      <c r="E11" s="66">
        <v>0.04</v>
      </c>
      <c r="F11" s="66">
        <v>5.22</v>
      </c>
      <c r="G11" s="65">
        <v>22.83</v>
      </c>
      <c r="H11" s="66">
        <v>152.38</v>
      </c>
      <c r="I11" s="66" t="s">
        <v>10</v>
      </c>
    </row>
    <row r="12" spans="1:9" ht="15.75">
      <c r="A12" s="112">
        <v>392</v>
      </c>
      <c r="B12" s="19" t="s">
        <v>14</v>
      </c>
      <c r="C12" s="22">
        <v>180</v>
      </c>
      <c r="D12" s="22">
        <v>0.06</v>
      </c>
      <c r="E12" s="22">
        <v>0</v>
      </c>
      <c r="F12" s="22">
        <v>0.02</v>
      </c>
      <c r="G12" s="22">
        <v>9.99</v>
      </c>
      <c r="H12" s="23">
        <v>40</v>
      </c>
      <c r="I12" s="22">
        <v>0.03</v>
      </c>
    </row>
    <row r="13" spans="1:14" ht="15.75">
      <c r="A13" s="112"/>
      <c r="B13" s="20"/>
      <c r="C13" s="22"/>
      <c r="D13" s="22"/>
      <c r="E13" s="22"/>
      <c r="F13" s="22"/>
      <c r="G13" s="22"/>
      <c r="H13" s="23"/>
      <c r="I13" s="22"/>
      <c r="J13" s="128"/>
      <c r="K13" s="128"/>
      <c r="L13" s="129"/>
      <c r="M13" s="128"/>
      <c r="N13" s="56"/>
    </row>
    <row r="14" spans="1:14" ht="15.75">
      <c r="A14" s="122"/>
      <c r="B14" s="42"/>
      <c r="C14" s="44" t="s">
        <v>150</v>
      </c>
      <c r="D14" s="48">
        <f aca="true" t="shared" si="0" ref="D14:I14">SUM(D10:D13)</f>
        <v>4.8999999999999995</v>
      </c>
      <c r="E14" s="48">
        <f t="shared" si="0"/>
        <v>0.08</v>
      </c>
      <c r="F14" s="48">
        <f t="shared" si="0"/>
        <v>9.02</v>
      </c>
      <c r="G14" s="48">
        <f t="shared" si="0"/>
        <v>40.129999999999995</v>
      </c>
      <c r="H14" s="48">
        <f t="shared" si="0"/>
        <v>260.38</v>
      </c>
      <c r="I14" s="48">
        <f t="shared" si="0"/>
        <v>0.03</v>
      </c>
      <c r="J14" s="56"/>
      <c r="K14" s="56"/>
      <c r="L14" s="56"/>
      <c r="M14" s="56"/>
      <c r="N14" s="56"/>
    </row>
    <row r="15" spans="1:9" ht="15.75">
      <c r="A15" s="122"/>
      <c r="B15" s="50" t="s">
        <v>124</v>
      </c>
      <c r="C15" s="26"/>
      <c r="D15" s="48"/>
      <c r="E15" s="48"/>
      <c r="F15" s="48"/>
      <c r="G15" s="48"/>
      <c r="H15" s="48"/>
      <c r="I15" s="48"/>
    </row>
    <row r="16" spans="1:9" ht="15.75">
      <c r="A16" s="155">
        <v>399</v>
      </c>
      <c r="B16" s="74" t="s">
        <v>33</v>
      </c>
      <c r="C16" s="55">
        <v>80</v>
      </c>
      <c r="D16" s="55">
        <v>0.5</v>
      </c>
      <c r="E16" s="55">
        <v>0</v>
      </c>
      <c r="F16" s="55">
        <v>0</v>
      </c>
      <c r="G16" s="55">
        <v>10.1</v>
      </c>
      <c r="H16" s="55">
        <v>42.67</v>
      </c>
      <c r="I16" s="93">
        <v>2</v>
      </c>
    </row>
    <row r="17" spans="1:9" ht="15.75">
      <c r="A17" s="121"/>
      <c r="B17" s="29" t="s">
        <v>136</v>
      </c>
      <c r="C17" s="32"/>
      <c r="D17" s="32"/>
      <c r="E17" s="32"/>
      <c r="F17" s="32"/>
      <c r="G17" s="32"/>
      <c r="H17" s="32"/>
      <c r="I17" s="32"/>
    </row>
    <row r="18" spans="1:9" ht="15.75">
      <c r="A18" s="123">
        <v>20</v>
      </c>
      <c r="B18" s="76" t="s">
        <v>147</v>
      </c>
      <c r="C18" s="15">
        <v>60</v>
      </c>
      <c r="D18" s="15">
        <v>0.84</v>
      </c>
      <c r="E18" s="15">
        <v>0</v>
      </c>
      <c r="F18" s="15">
        <v>3.05</v>
      </c>
      <c r="G18" s="15">
        <v>5.41</v>
      </c>
      <c r="H18" s="15">
        <v>52.44</v>
      </c>
      <c r="I18" s="15">
        <v>19.47</v>
      </c>
    </row>
    <row r="19" spans="1:9" s="14" customFormat="1" ht="16.5" customHeight="1">
      <c r="A19" s="112">
        <v>67</v>
      </c>
      <c r="B19" s="19" t="s">
        <v>199</v>
      </c>
      <c r="C19" s="22">
        <v>200</v>
      </c>
      <c r="D19" s="22">
        <v>2.1</v>
      </c>
      <c r="E19" s="22">
        <v>0.3</v>
      </c>
      <c r="F19" s="22">
        <v>3.36</v>
      </c>
      <c r="G19" s="22">
        <v>12.14</v>
      </c>
      <c r="H19" s="22">
        <v>87.25</v>
      </c>
      <c r="I19" s="22">
        <v>5.75</v>
      </c>
    </row>
    <row r="20" spans="1:9" ht="15.75" customHeight="1">
      <c r="A20" s="119">
        <v>304</v>
      </c>
      <c r="B20" s="19" t="s">
        <v>200</v>
      </c>
      <c r="C20" s="23">
        <v>210</v>
      </c>
      <c r="D20" s="39">
        <v>20.3</v>
      </c>
      <c r="E20" s="39">
        <v>16.61</v>
      </c>
      <c r="F20" s="39">
        <v>17</v>
      </c>
      <c r="G20" s="72">
        <v>35.69</v>
      </c>
      <c r="H20" s="38">
        <v>377</v>
      </c>
      <c r="I20" s="39">
        <v>1.01</v>
      </c>
    </row>
    <row r="21" spans="1:9" ht="15.75">
      <c r="A21" s="119">
        <v>376</v>
      </c>
      <c r="B21" s="19" t="s">
        <v>144</v>
      </c>
      <c r="C21" s="23">
        <v>180</v>
      </c>
      <c r="D21" s="22">
        <v>0.4</v>
      </c>
      <c r="E21" s="22">
        <v>0</v>
      </c>
      <c r="F21" s="22">
        <v>0.02</v>
      </c>
      <c r="G21" s="23">
        <v>24.99</v>
      </c>
      <c r="H21" s="22">
        <v>101.7</v>
      </c>
      <c r="I21" s="22">
        <v>0.36</v>
      </c>
    </row>
    <row r="22" spans="1:9" ht="15.75">
      <c r="A22" s="119"/>
      <c r="B22" s="19" t="s">
        <v>12</v>
      </c>
      <c r="C22" s="23">
        <v>50</v>
      </c>
      <c r="D22" s="22">
        <v>3.5</v>
      </c>
      <c r="E22" s="22">
        <v>0</v>
      </c>
      <c r="F22" s="22">
        <v>0.55</v>
      </c>
      <c r="G22" s="23">
        <v>20.15</v>
      </c>
      <c r="H22" s="22">
        <v>96.5</v>
      </c>
      <c r="I22" s="22" t="s">
        <v>10</v>
      </c>
    </row>
    <row r="23" spans="1:9" ht="15.75">
      <c r="A23" s="124"/>
      <c r="B23" s="41"/>
      <c r="C23" s="160" t="s">
        <v>176</v>
      </c>
      <c r="D23" s="44">
        <f aca="true" t="shared" si="1" ref="D23:I23">SUM(D18:D22)</f>
        <v>27.14</v>
      </c>
      <c r="E23" s="44">
        <f t="shared" si="1"/>
        <v>16.91</v>
      </c>
      <c r="F23" s="44">
        <f t="shared" si="1"/>
        <v>23.98</v>
      </c>
      <c r="G23" s="44">
        <f t="shared" si="1"/>
        <v>98.38</v>
      </c>
      <c r="H23" s="44">
        <f t="shared" si="1"/>
        <v>714.8900000000001</v>
      </c>
      <c r="I23" s="44">
        <f t="shared" si="1"/>
        <v>26.59</v>
      </c>
    </row>
    <row r="24" spans="1:9" ht="15.75">
      <c r="A24" s="121"/>
      <c r="B24" s="29"/>
      <c r="C24" s="21"/>
      <c r="D24" s="21"/>
      <c r="E24" s="21"/>
      <c r="F24" s="21"/>
      <c r="G24" s="21"/>
      <c r="H24" s="21"/>
      <c r="I24" s="21"/>
    </row>
    <row r="25" spans="1:9" ht="15.75">
      <c r="A25" s="121"/>
      <c r="B25" s="20"/>
      <c r="C25" s="22"/>
      <c r="D25" s="22"/>
      <c r="E25" s="22"/>
      <c r="F25" s="22"/>
      <c r="G25" s="39"/>
      <c r="H25" s="22"/>
      <c r="I25" s="22"/>
    </row>
    <row r="26" spans="1:9" ht="16.5" customHeight="1">
      <c r="A26" s="127"/>
      <c r="B26" s="63"/>
      <c r="C26" s="66"/>
      <c r="D26" s="66"/>
      <c r="E26" s="66"/>
      <c r="F26" s="66"/>
      <c r="G26" s="66"/>
      <c r="H26" s="66"/>
      <c r="I26" s="66"/>
    </row>
    <row r="27" spans="1:9" ht="15.75">
      <c r="A27" s="122"/>
      <c r="B27" s="51"/>
      <c r="C27" s="95"/>
      <c r="D27" s="34"/>
      <c r="E27" s="34"/>
      <c r="F27" s="34"/>
      <c r="G27" s="34"/>
      <c r="H27" s="34"/>
      <c r="I27" s="34"/>
    </row>
    <row r="28" spans="1:9" ht="15.75">
      <c r="A28" s="121"/>
      <c r="B28" s="29" t="s">
        <v>137</v>
      </c>
      <c r="C28" s="21"/>
      <c r="D28" s="33"/>
      <c r="E28" s="33"/>
      <c r="F28" s="33"/>
      <c r="G28" s="33"/>
      <c r="H28" s="33"/>
      <c r="I28" s="33"/>
    </row>
    <row r="29" spans="1:9" ht="15.75">
      <c r="A29" s="121">
        <v>447</v>
      </c>
      <c r="B29" s="19" t="s">
        <v>167</v>
      </c>
      <c r="C29" s="23" t="s">
        <v>151</v>
      </c>
      <c r="D29" s="22">
        <v>6.3</v>
      </c>
      <c r="E29" s="22">
        <v>6.3</v>
      </c>
      <c r="F29" s="22">
        <v>5.73</v>
      </c>
      <c r="G29" s="22">
        <v>8.88</v>
      </c>
      <c r="H29" s="37">
        <v>203.2</v>
      </c>
      <c r="I29" s="22">
        <v>2.95</v>
      </c>
    </row>
    <row r="30" spans="1:9" ht="15.75">
      <c r="A30" s="112"/>
      <c r="B30" s="20" t="s">
        <v>32</v>
      </c>
      <c r="C30" s="22">
        <v>25</v>
      </c>
      <c r="D30" s="22">
        <v>1.85</v>
      </c>
      <c r="E30" s="22">
        <v>0</v>
      </c>
      <c r="F30" s="22">
        <v>0.73</v>
      </c>
      <c r="G30" s="22">
        <v>12.85</v>
      </c>
      <c r="H30" s="23">
        <v>62.5</v>
      </c>
      <c r="I30" s="22" t="s">
        <v>10</v>
      </c>
    </row>
    <row r="31" spans="1:9" ht="15.75">
      <c r="A31" s="118">
        <v>401</v>
      </c>
      <c r="B31" s="19" t="s">
        <v>121</v>
      </c>
      <c r="C31" s="22">
        <v>150</v>
      </c>
      <c r="D31" s="22">
        <v>5.8</v>
      </c>
      <c r="E31" s="22">
        <v>5.8</v>
      </c>
      <c r="F31" s="22">
        <v>5</v>
      </c>
      <c r="G31" s="22">
        <v>8</v>
      </c>
      <c r="H31" s="22">
        <v>100</v>
      </c>
      <c r="I31" s="22">
        <v>1.4</v>
      </c>
    </row>
    <row r="32" spans="1:9" ht="15.75">
      <c r="A32" s="126"/>
      <c r="B32" s="20"/>
      <c r="C32" s="55">
        <v>345</v>
      </c>
      <c r="D32" s="22"/>
      <c r="E32" s="22"/>
      <c r="F32" s="22"/>
      <c r="G32" s="22"/>
      <c r="H32" s="23"/>
      <c r="I32" s="22"/>
    </row>
    <row r="33" spans="1:9" ht="15.75">
      <c r="A33" s="124"/>
      <c r="B33" s="20"/>
      <c r="C33" s="22"/>
      <c r="D33" s="22">
        <v>2.22</v>
      </c>
      <c r="E33" s="22">
        <v>0</v>
      </c>
      <c r="F33" s="22">
        <v>0.87</v>
      </c>
      <c r="G33" s="22">
        <v>15.4</v>
      </c>
      <c r="H33" s="23">
        <v>75</v>
      </c>
      <c r="I33" s="22" t="s">
        <v>10</v>
      </c>
    </row>
    <row r="34" spans="1:9" ht="15.75">
      <c r="A34" s="113"/>
      <c r="B34" s="42"/>
      <c r="C34" s="26"/>
      <c r="D34" s="26">
        <v>0.4</v>
      </c>
      <c r="E34" s="26">
        <v>0</v>
      </c>
      <c r="F34" s="26">
        <v>0.3</v>
      </c>
      <c r="G34" s="26">
        <v>10.3</v>
      </c>
      <c r="H34" s="43">
        <v>46</v>
      </c>
      <c r="I34" s="26">
        <v>5</v>
      </c>
    </row>
    <row r="35" spans="1:9" ht="15.75">
      <c r="A35" s="124"/>
      <c r="B35" s="41"/>
      <c r="C35" s="98"/>
      <c r="D35" s="44">
        <f aca="true" t="shared" si="2" ref="D35:I35">SUM(D29:D34)</f>
        <v>16.569999999999997</v>
      </c>
      <c r="E35" s="44">
        <f t="shared" si="2"/>
        <v>12.1</v>
      </c>
      <c r="F35" s="44">
        <f t="shared" si="2"/>
        <v>12.63</v>
      </c>
      <c r="G35" s="44">
        <f t="shared" si="2"/>
        <v>55.43000000000001</v>
      </c>
      <c r="H35" s="44">
        <f t="shared" si="2"/>
        <v>486.7</v>
      </c>
      <c r="I35" s="44">
        <f t="shared" si="2"/>
        <v>9.35</v>
      </c>
    </row>
    <row r="36" spans="1:9" ht="15.75">
      <c r="A36" s="35"/>
      <c r="B36" s="40" t="s">
        <v>92</v>
      </c>
      <c r="C36" s="167">
        <v>1540</v>
      </c>
      <c r="D36" s="34">
        <f aca="true" t="shared" si="3" ref="D36:I36">D14+D16+D23+D27+D35</f>
        <v>49.11</v>
      </c>
      <c r="E36" s="34">
        <f t="shared" si="3"/>
        <v>29.089999999999996</v>
      </c>
      <c r="F36" s="34">
        <f t="shared" si="3"/>
        <v>45.63</v>
      </c>
      <c r="G36" s="34">
        <f t="shared" si="3"/>
        <v>204.04</v>
      </c>
      <c r="H36" s="34">
        <f t="shared" si="3"/>
        <v>1504.64</v>
      </c>
      <c r="I36" s="34">
        <f t="shared" si="3"/>
        <v>37.97</v>
      </c>
    </row>
    <row r="37" spans="1:9" ht="15.75">
      <c r="A37" s="8"/>
      <c r="B37" s="40" t="s">
        <v>24</v>
      </c>
      <c r="C37" s="40"/>
      <c r="D37" s="10">
        <v>54</v>
      </c>
      <c r="E37" s="10"/>
      <c r="F37" s="10">
        <v>60</v>
      </c>
      <c r="G37" s="10">
        <v>261</v>
      </c>
      <c r="H37" s="10">
        <v>1800</v>
      </c>
      <c r="I37" s="10">
        <v>50</v>
      </c>
    </row>
    <row r="38" spans="1:9" ht="15.75">
      <c r="A38" s="8"/>
      <c r="B38" s="5" t="s">
        <v>21</v>
      </c>
      <c r="C38" s="8"/>
      <c r="D38" s="6">
        <f>D36/D37*100-100</f>
        <v>-9.055555555555557</v>
      </c>
      <c r="F38" s="6">
        <f>F36/F37*100-100</f>
        <v>-23.94999999999999</v>
      </c>
      <c r="G38" s="6">
        <f>G36/G37*100-100</f>
        <v>-21.82375478927203</v>
      </c>
      <c r="H38" s="6">
        <f>H36/H37*100-100</f>
        <v>-16.40888888888888</v>
      </c>
      <c r="I38" s="6">
        <f>I36/I37*100-100</f>
        <v>-24.060000000000002</v>
      </c>
    </row>
    <row r="39" spans="1:9" ht="15.75">
      <c r="A39" s="8"/>
      <c r="B39" s="153" t="s">
        <v>115</v>
      </c>
      <c r="C39" s="8"/>
      <c r="D39" s="6"/>
      <c r="E39" s="144">
        <v>0.471</v>
      </c>
      <c r="F39" s="6"/>
      <c r="G39" s="6"/>
      <c r="H39" s="6"/>
      <c r="I39" s="6"/>
    </row>
    <row r="40" spans="1:9" ht="15.75">
      <c r="A40" s="31"/>
      <c r="B40" s="5" t="s">
        <v>78</v>
      </c>
      <c r="C40" s="22"/>
      <c r="D40" s="22">
        <v>1</v>
      </c>
      <c r="E40" s="22"/>
      <c r="F40" s="91">
        <f>F36/D36</f>
        <v>0.9291386682956628</v>
      </c>
      <c r="G40" s="38">
        <f>G36/D36</f>
        <v>4.154754632457748</v>
      </c>
      <c r="H40" s="22"/>
      <c r="I40" s="22"/>
    </row>
    <row r="41" spans="1:9" ht="30" customHeight="1">
      <c r="A41" s="31"/>
      <c r="B41" s="105" t="s">
        <v>114</v>
      </c>
      <c r="C41" s="22"/>
      <c r="D41" s="15">
        <v>14</v>
      </c>
      <c r="E41" s="15"/>
      <c r="F41" s="152">
        <v>29</v>
      </c>
      <c r="G41" s="139">
        <v>57</v>
      </c>
      <c r="H41" s="22"/>
      <c r="I41" s="22"/>
    </row>
    <row r="42" ht="12.75">
      <c r="B42" s="102" t="s">
        <v>100</v>
      </c>
    </row>
    <row r="44" spans="2:3" ht="15.75">
      <c r="B44" s="87"/>
      <c r="C44" s="90"/>
    </row>
    <row r="45" spans="2:3" ht="15.75">
      <c r="B45" s="87"/>
      <c r="C45" s="90"/>
    </row>
    <row r="46" spans="2:3" ht="15.75">
      <c r="B46" s="87"/>
      <c r="C46" s="90"/>
    </row>
    <row r="47" spans="2:3" ht="15.75">
      <c r="B47" s="87"/>
      <c r="C47" s="90"/>
    </row>
    <row r="48" spans="2:3" ht="15.75">
      <c r="B48" s="87"/>
      <c r="C48" s="90"/>
    </row>
    <row r="49" ht="12.75">
      <c r="C49" s="90"/>
    </row>
    <row r="51" spans="2:3" ht="15.75">
      <c r="B51" s="87"/>
      <c r="C51" s="90"/>
    </row>
    <row r="52" spans="2:3" ht="15.75">
      <c r="B52" s="87"/>
      <c r="C52" s="90"/>
    </row>
    <row r="53" spans="2:3" ht="15.75">
      <c r="B53" s="87"/>
      <c r="C53" s="90"/>
    </row>
  </sheetData>
  <sheetProtection/>
  <mergeCells count="9">
    <mergeCell ref="I6:I8"/>
    <mergeCell ref="H6:H8"/>
    <mergeCell ref="A6:A8"/>
    <mergeCell ref="B6:B8"/>
    <mergeCell ref="C6:C8"/>
    <mergeCell ref="D6:G6"/>
    <mergeCell ref="D7:E7"/>
    <mergeCell ref="F7:F8"/>
    <mergeCell ref="G7:G8"/>
  </mergeCells>
  <printOptions/>
  <pageMargins left="0.75" right="0.75" top="0.48" bottom="0.63" header="0.38" footer="0.5"/>
  <pageSetup horizontalDpi="600" verticalDpi="600" orientation="landscape" paperSize="9" scale="75" r:id="rId1"/>
  <headerFooter alignWithMargins="0">
    <oddFooter>&amp;R6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9"/>
  <sheetViews>
    <sheetView zoomScale="80" zoomScaleNormal="80" zoomScalePageLayoutView="0" workbookViewId="0" topLeftCell="A13">
      <selection activeCell="A30" sqref="A30"/>
    </sheetView>
  </sheetViews>
  <sheetFormatPr defaultColWidth="9.140625" defaultRowHeight="12.75"/>
  <cols>
    <col min="1" max="1" width="12.57421875" style="0" customWidth="1"/>
    <col min="2" max="2" width="47.00390625" style="0" customWidth="1"/>
    <col min="3" max="3" width="17.00390625" style="0" customWidth="1"/>
    <col min="4" max="5" width="8.28125" style="0" customWidth="1"/>
    <col min="6" max="6" width="8.00390625" style="0" customWidth="1"/>
    <col min="7" max="7" width="7.57421875" style="0" customWidth="1"/>
    <col min="8" max="8" width="31.28125" style="0" customWidth="1"/>
    <col min="9" max="9" width="17.140625" style="0" customWidth="1"/>
    <col min="10" max="10" width="7.57421875" style="0" customWidth="1"/>
    <col min="11" max="11" width="7.28125" style="0" customWidth="1"/>
    <col min="12" max="12" width="7.140625" style="0" customWidth="1"/>
  </cols>
  <sheetData>
    <row r="1" spans="1:9" ht="15.75">
      <c r="A1" s="1" t="s">
        <v>19</v>
      </c>
      <c r="B1" s="1"/>
      <c r="C1" s="2"/>
      <c r="D1" s="2"/>
      <c r="E1" s="2"/>
      <c r="F1" s="2"/>
      <c r="G1" s="2"/>
      <c r="H1" s="2"/>
      <c r="I1" s="2"/>
    </row>
    <row r="2" spans="1:9" ht="15.75">
      <c r="A2" s="2" t="s">
        <v>20</v>
      </c>
      <c r="B2" s="2"/>
      <c r="C2" s="2"/>
      <c r="D2" s="2"/>
      <c r="E2" s="2"/>
      <c r="F2" s="2"/>
      <c r="G2" s="2"/>
      <c r="H2" s="2"/>
      <c r="I2" s="2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37</v>
      </c>
      <c r="B4" s="2"/>
      <c r="C4" s="2"/>
      <c r="D4" s="2"/>
      <c r="E4" s="2"/>
      <c r="F4" s="2"/>
      <c r="G4" s="2"/>
      <c r="H4" s="2"/>
      <c r="I4" s="2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24" customHeight="1">
      <c r="A6" s="183" t="s">
        <v>3</v>
      </c>
      <c r="B6" s="186" t="s">
        <v>7</v>
      </c>
      <c r="C6" s="186" t="s">
        <v>88</v>
      </c>
      <c r="D6" s="192" t="s">
        <v>9</v>
      </c>
      <c r="E6" s="192"/>
      <c r="F6" s="192"/>
      <c r="G6" s="192"/>
      <c r="H6" s="186" t="s">
        <v>2</v>
      </c>
      <c r="I6" s="195" t="s">
        <v>84</v>
      </c>
    </row>
    <row r="7" spans="1:9" ht="24" customHeight="1">
      <c r="A7" s="184"/>
      <c r="B7" s="187"/>
      <c r="C7" s="187"/>
      <c r="D7" s="193" t="s">
        <v>4</v>
      </c>
      <c r="E7" s="194"/>
      <c r="F7" s="195" t="s">
        <v>5</v>
      </c>
      <c r="G7" s="195" t="s">
        <v>6</v>
      </c>
      <c r="H7" s="199"/>
      <c r="I7" s="197"/>
    </row>
    <row r="8" spans="1:9" ht="22.5" customHeight="1">
      <c r="A8" s="185"/>
      <c r="B8" s="188"/>
      <c r="C8" s="185"/>
      <c r="D8" s="143" t="s">
        <v>111</v>
      </c>
      <c r="E8" s="143" t="s">
        <v>112</v>
      </c>
      <c r="F8" s="196"/>
      <c r="G8" s="196"/>
      <c r="H8" s="200"/>
      <c r="I8" s="196"/>
    </row>
    <row r="9" spans="1:9" ht="15.75">
      <c r="A9" s="114"/>
      <c r="B9" s="30" t="s">
        <v>80</v>
      </c>
      <c r="C9" s="17"/>
      <c r="D9" s="21"/>
      <c r="E9" s="21"/>
      <c r="F9" s="21"/>
      <c r="G9" s="21"/>
      <c r="H9" s="24"/>
      <c r="I9" s="21"/>
    </row>
    <row r="10" spans="1:9" ht="15.75">
      <c r="A10" s="115">
        <v>3</v>
      </c>
      <c r="B10" s="46" t="s">
        <v>117</v>
      </c>
      <c r="C10" s="27" t="s">
        <v>118</v>
      </c>
      <c r="D10" s="86">
        <v>8.23</v>
      </c>
      <c r="E10" s="86">
        <v>4.83</v>
      </c>
      <c r="F10" s="27">
        <v>8.09</v>
      </c>
      <c r="G10" s="27">
        <v>25.95</v>
      </c>
      <c r="H10" s="45">
        <v>212</v>
      </c>
      <c r="I10" s="27">
        <v>0.11</v>
      </c>
    </row>
    <row r="11" spans="1:9" s="80" customFormat="1" ht="16.5" customHeight="1">
      <c r="A11" s="111">
        <v>168</v>
      </c>
      <c r="B11" s="154" t="s">
        <v>74</v>
      </c>
      <c r="C11" s="15">
        <v>150</v>
      </c>
      <c r="D11" s="15">
        <v>4.38</v>
      </c>
      <c r="E11" s="15">
        <v>0.04</v>
      </c>
      <c r="F11" s="15">
        <v>4.56</v>
      </c>
      <c r="G11" s="15">
        <v>24.22</v>
      </c>
      <c r="H11" s="101">
        <v>155.63</v>
      </c>
      <c r="I11" s="15" t="s">
        <v>10</v>
      </c>
    </row>
    <row r="12" spans="1:9" ht="15.75">
      <c r="A12" s="112">
        <v>392</v>
      </c>
      <c r="B12" s="19" t="s">
        <v>187</v>
      </c>
      <c r="C12" s="22">
        <v>180</v>
      </c>
      <c r="D12" s="22">
        <v>0.06</v>
      </c>
      <c r="E12" s="22">
        <v>0</v>
      </c>
      <c r="F12" s="22">
        <v>0.02</v>
      </c>
      <c r="G12" s="22">
        <v>9.99</v>
      </c>
      <c r="H12" s="23">
        <v>40</v>
      </c>
      <c r="I12" s="22">
        <v>0.03</v>
      </c>
    </row>
    <row r="13" spans="1:9" ht="15.75">
      <c r="A13" s="124"/>
      <c r="B13" s="20"/>
      <c r="C13" s="22"/>
      <c r="D13" s="22"/>
      <c r="E13" s="22"/>
      <c r="F13" s="22"/>
      <c r="G13" s="22"/>
      <c r="H13" s="23"/>
      <c r="I13" s="22"/>
    </row>
    <row r="14" spans="1:9" ht="15.75">
      <c r="A14" s="112"/>
      <c r="B14" s="54"/>
      <c r="C14" s="49">
        <v>390</v>
      </c>
      <c r="D14" s="58">
        <f aca="true" t="shared" si="0" ref="D14:I14">SUM(D10:D13)</f>
        <v>12.67</v>
      </c>
      <c r="E14" s="58">
        <f t="shared" si="0"/>
        <v>4.87</v>
      </c>
      <c r="F14" s="58">
        <f t="shared" si="0"/>
        <v>12.669999999999998</v>
      </c>
      <c r="G14" s="58">
        <f t="shared" si="0"/>
        <v>60.160000000000004</v>
      </c>
      <c r="H14" s="58">
        <f t="shared" si="0"/>
        <v>407.63</v>
      </c>
      <c r="I14" s="58">
        <f t="shared" si="0"/>
        <v>0.14</v>
      </c>
    </row>
    <row r="15" spans="1:9" ht="15.75">
      <c r="A15" s="112"/>
      <c r="B15" s="50" t="s">
        <v>95</v>
      </c>
      <c r="C15" s="22"/>
      <c r="D15" s="58"/>
      <c r="E15" s="58"/>
      <c r="F15" s="58"/>
      <c r="G15" s="58"/>
      <c r="H15" s="58"/>
      <c r="I15" s="58"/>
    </row>
    <row r="16" spans="1:9" s="73" customFormat="1" ht="15.75">
      <c r="A16" s="155">
        <v>399</v>
      </c>
      <c r="B16" s="20" t="s">
        <v>73</v>
      </c>
      <c r="C16" s="55">
        <v>80</v>
      </c>
      <c r="D16" s="55">
        <v>0.5</v>
      </c>
      <c r="E16" s="55">
        <v>0</v>
      </c>
      <c r="F16" s="55">
        <v>0</v>
      </c>
      <c r="G16" s="55">
        <v>12.7</v>
      </c>
      <c r="H16" s="55">
        <v>52.67</v>
      </c>
      <c r="I16" s="55">
        <v>4</v>
      </c>
    </row>
    <row r="17" spans="1:9" ht="15.75">
      <c r="A17" s="117"/>
      <c r="B17" s="29" t="s">
        <v>109</v>
      </c>
      <c r="C17" s="53"/>
      <c r="D17" s="53"/>
      <c r="E17" s="53"/>
      <c r="F17" s="53"/>
      <c r="G17" s="53"/>
      <c r="H17" s="53"/>
      <c r="I17" s="53"/>
    </row>
    <row r="18" spans="1:9" ht="15.75" customHeight="1">
      <c r="A18" s="112">
        <v>54</v>
      </c>
      <c r="B18" s="19" t="s">
        <v>168</v>
      </c>
      <c r="C18" s="22">
        <v>60</v>
      </c>
      <c r="D18" s="22">
        <v>1.41</v>
      </c>
      <c r="E18" s="22">
        <v>0</v>
      </c>
      <c r="F18" s="22">
        <v>2.76</v>
      </c>
      <c r="G18" s="22">
        <v>7.4</v>
      </c>
      <c r="H18" s="22">
        <v>60.06</v>
      </c>
      <c r="I18" s="22">
        <v>4.03</v>
      </c>
    </row>
    <row r="19" spans="1:9" s="80" customFormat="1" ht="17.25" customHeight="1">
      <c r="A19" s="157">
        <v>44</v>
      </c>
      <c r="B19" s="76" t="s">
        <v>122</v>
      </c>
      <c r="C19" s="16">
        <v>200</v>
      </c>
      <c r="D19" s="16">
        <v>10.17</v>
      </c>
      <c r="E19" s="16">
        <v>10.17</v>
      </c>
      <c r="F19" s="16">
        <v>2.6</v>
      </c>
      <c r="G19" s="16">
        <v>16.65</v>
      </c>
      <c r="H19" s="16">
        <v>150.85</v>
      </c>
      <c r="I19" s="16">
        <v>8.02</v>
      </c>
    </row>
    <row r="20" spans="1:9" ht="15.75">
      <c r="A20" s="112">
        <v>282</v>
      </c>
      <c r="B20" s="19" t="s">
        <v>123</v>
      </c>
      <c r="C20" s="27">
        <v>80</v>
      </c>
      <c r="D20" s="22">
        <v>11.92</v>
      </c>
      <c r="E20" s="22">
        <v>10.01</v>
      </c>
      <c r="F20" s="22">
        <v>8.8</v>
      </c>
      <c r="G20" s="22">
        <v>11.64</v>
      </c>
      <c r="H20" s="22">
        <v>173</v>
      </c>
      <c r="I20" s="22" t="s">
        <v>10</v>
      </c>
    </row>
    <row r="21" spans="1:9" ht="15.75">
      <c r="A21" s="112">
        <v>317</v>
      </c>
      <c r="B21" s="19" t="s">
        <v>113</v>
      </c>
      <c r="C21" s="22">
        <v>150</v>
      </c>
      <c r="D21" s="22">
        <v>5.52</v>
      </c>
      <c r="E21" s="22">
        <v>0.04</v>
      </c>
      <c r="F21" s="22">
        <v>4.52</v>
      </c>
      <c r="G21" s="22">
        <v>26.45</v>
      </c>
      <c r="H21" s="22">
        <v>168.45</v>
      </c>
      <c r="I21" s="22" t="s">
        <v>10</v>
      </c>
    </row>
    <row r="22" spans="1:9" ht="15.75">
      <c r="A22" s="119">
        <v>376</v>
      </c>
      <c r="B22" s="19" t="s">
        <v>146</v>
      </c>
      <c r="C22" s="23">
        <v>180</v>
      </c>
      <c r="D22" s="22">
        <v>0.4</v>
      </c>
      <c r="E22" s="22">
        <v>0</v>
      </c>
      <c r="F22" s="22">
        <v>0.02</v>
      </c>
      <c r="G22" s="23">
        <v>24.99</v>
      </c>
      <c r="H22" s="22">
        <v>101.7</v>
      </c>
      <c r="I22" s="22">
        <v>0.36</v>
      </c>
    </row>
    <row r="23" spans="1:9" ht="15.75">
      <c r="A23" s="119"/>
      <c r="B23" s="19" t="s">
        <v>12</v>
      </c>
      <c r="C23" s="23">
        <v>50</v>
      </c>
      <c r="D23" s="22">
        <v>3.5</v>
      </c>
      <c r="E23" s="22">
        <v>0</v>
      </c>
      <c r="F23" s="22">
        <v>0.55</v>
      </c>
      <c r="G23" s="23">
        <v>20.15</v>
      </c>
      <c r="H23" s="22">
        <v>96.5</v>
      </c>
      <c r="I23" s="22" t="s">
        <v>10</v>
      </c>
    </row>
    <row r="24" spans="1:9" ht="15.75">
      <c r="A24" s="112"/>
      <c r="B24" s="54"/>
      <c r="C24" s="49" t="s">
        <v>177</v>
      </c>
      <c r="D24" s="55">
        <f aca="true" t="shared" si="1" ref="D24:I24">SUM(D18:D23)</f>
        <v>32.92</v>
      </c>
      <c r="E24" s="55">
        <f t="shared" si="1"/>
        <v>20.22</v>
      </c>
      <c r="F24" s="55">
        <f t="shared" si="1"/>
        <v>19.25</v>
      </c>
      <c r="G24" s="55">
        <f t="shared" si="1"/>
        <v>107.28</v>
      </c>
      <c r="H24" s="55">
        <f t="shared" si="1"/>
        <v>750.56</v>
      </c>
      <c r="I24" s="55">
        <f t="shared" si="1"/>
        <v>12.41</v>
      </c>
    </row>
    <row r="25" spans="1:9" ht="15.75">
      <c r="A25" s="117"/>
      <c r="B25" s="29"/>
      <c r="C25" s="25"/>
      <c r="D25" s="25"/>
      <c r="E25" s="25"/>
      <c r="F25" s="25"/>
      <c r="G25" s="25"/>
      <c r="H25" s="25"/>
      <c r="I25" s="25"/>
    </row>
    <row r="26" spans="1:9" ht="15.75">
      <c r="A26" s="121"/>
      <c r="B26" s="20"/>
      <c r="C26" s="22"/>
      <c r="D26" s="22"/>
      <c r="E26" s="22"/>
      <c r="F26" s="22"/>
      <c r="G26" s="38"/>
      <c r="H26" s="22"/>
      <c r="I26" s="22"/>
    </row>
    <row r="27" spans="1:9" ht="15.75">
      <c r="A27" s="112"/>
      <c r="B27" s="19"/>
      <c r="C27" s="22"/>
      <c r="D27" s="22"/>
      <c r="E27" s="22"/>
      <c r="F27" s="22"/>
      <c r="G27" s="22"/>
      <c r="H27" s="22"/>
      <c r="I27" s="22"/>
    </row>
    <row r="28" spans="1:9" ht="15.75">
      <c r="A28" s="122"/>
      <c r="B28" s="51"/>
      <c r="C28" s="95"/>
      <c r="D28" s="34"/>
      <c r="E28" s="34"/>
      <c r="F28" s="34"/>
      <c r="G28" s="34"/>
      <c r="H28" s="34"/>
      <c r="I28" s="34"/>
    </row>
    <row r="29" spans="1:9" ht="15.75">
      <c r="A29" s="62"/>
      <c r="B29" s="50" t="s">
        <v>126</v>
      </c>
      <c r="C29" s="21"/>
      <c r="D29" s="33"/>
      <c r="E29" s="33"/>
      <c r="F29" s="33"/>
      <c r="G29" s="33"/>
      <c r="H29" s="33"/>
      <c r="I29" s="33"/>
    </row>
    <row r="30" spans="1:9" ht="15.75">
      <c r="A30" s="112">
        <v>206</v>
      </c>
      <c r="B30" s="20" t="s">
        <v>201</v>
      </c>
      <c r="C30" s="22">
        <v>80</v>
      </c>
      <c r="D30" s="3"/>
      <c r="E30" s="3">
        <v>5.08</v>
      </c>
      <c r="F30" s="3">
        <v>4.6</v>
      </c>
      <c r="G30" s="3">
        <v>0.28</v>
      </c>
      <c r="H30" s="3">
        <v>63</v>
      </c>
      <c r="I30" s="22" t="s">
        <v>10</v>
      </c>
    </row>
    <row r="31" spans="1:9" ht="15.75">
      <c r="A31" s="123">
        <v>5</v>
      </c>
      <c r="B31" s="76" t="s">
        <v>153</v>
      </c>
      <c r="C31" s="101">
        <v>60</v>
      </c>
      <c r="D31" s="15"/>
      <c r="E31" s="15">
        <v>1.14</v>
      </c>
      <c r="F31" s="15">
        <v>5.34</v>
      </c>
      <c r="G31" s="15">
        <v>4.62</v>
      </c>
      <c r="H31" s="101">
        <v>71.4</v>
      </c>
      <c r="I31" s="15">
        <v>4.2</v>
      </c>
    </row>
    <row r="32" spans="1:9" ht="15.75">
      <c r="A32" s="118">
        <v>394</v>
      </c>
      <c r="B32" s="19" t="s">
        <v>178</v>
      </c>
      <c r="C32" s="22">
        <v>180</v>
      </c>
      <c r="D32" s="22"/>
      <c r="E32" s="22">
        <v>2.61</v>
      </c>
      <c r="F32" s="22">
        <v>2.34</v>
      </c>
      <c r="G32" s="22">
        <v>14.31</v>
      </c>
      <c r="H32" s="22">
        <v>89</v>
      </c>
      <c r="I32" s="22">
        <v>1.2</v>
      </c>
    </row>
    <row r="33" spans="1:9" ht="16.5" thickBot="1">
      <c r="A33" s="124"/>
      <c r="B33" s="20" t="s">
        <v>32</v>
      </c>
      <c r="C33" s="22">
        <v>40</v>
      </c>
      <c r="D33" s="22"/>
      <c r="E33" s="22">
        <v>0</v>
      </c>
      <c r="F33" s="22">
        <v>0.87</v>
      </c>
      <c r="G33" s="22">
        <v>15.4</v>
      </c>
      <c r="H33" s="23">
        <v>75</v>
      </c>
      <c r="I33" s="22" t="s">
        <v>10</v>
      </c>
    </row>
    <row r="34" spans="1:9" ht="16.5" thickBot="1">
      <c r="A34" s="118">
        <v>458</v>
      </c>
      <c r="B34" s="20" t="s">
        <v>202</v>
      </c>
      <c r="C34" s="22">
        <v>20</v>
      </c>
      <c r="D34" s="22"/>
      <c r="E34" s="163">
        <v>4.46</v>
      </c>
      <c r="F34" s="164">
        <v>2.98</v>
      </c>
      <c r="G34" s="164">
        <v>44.12</v>
      </c>
      <c r="H34" s="164">
        <v>222</v>
      </c>
      <c r="I34" s="164">
        <v>0.03</v>
      </c>
    </row>
    <row r="35" spans="1:9" ht="15.75">
      <c r="A35" s="126"/>
      <c r="B35" s="41"/>
      <c r="C35" s="43"/>
      <c r="D35" s="26"/>
      <c r="E35" s="26"/>
      <c r="F35" s="26"/>
      <c r="G35" s="26"/>
      <c r="H35" s="26"/>
      <c r="I35" s="26"/>
    </row>
    <row r="36" spans="1:9" ht="15.75">
      <c r="A36" s="124"/>
      <c r="B36" s="41"/>
      <c r="C36" s="161" t="s">
        <v>179</v>
      </c>
      <c r="D36" s="48"/>
      <c r="E36" s="48">
        <f>SUM(E30:E35)</f>
        <v>13.29</v>
      </c>
      <c r="F36" s="48">
        <f>SUM(F30:F35)</f>
        <v>16.13</v>
      </c>
      <c r="G36" s="48">
        <f>SUM(G30:G35)</f>
        <v>78.72999999999999</v>
      </c>
      <c r="H36" s="48">
        <f>SUM(H30:H35)</f>
        <v>520.4</v>
      </c>
      <c r="I36" s="48">
        <f>SUM(I30:I35)</f>
        <v>5.430000000000001</v>
      </c>
    </row>
    <row r="37" spans="1:9" ht="15.75">
      <c r="A37" s="41"/>
      <c r="B37" s="40" t="s">
        <v>93</v>
      </c>
      <c r="C37" s="169">
        <v>1570</v>
      </c>
      <c r="D37" s="48"/>
      <c r="E37" s="48">
        <f>E36+E28+E24+E16+E14</f>
        <v>38.379999999999995</v>
      </c>
      <c r="F37" s="48">
        <f>F36+F28+F24+F16+F14</f>
        <v>48.05</v>
      </c>
      <c r="G37" s="48">
        <f>G36+G28+G24+G16+G14</f>
        <v>258.87</v>
      </c>
      <c r="H37" s="48">
        <f>H36+H28+H24+H16+H14</f>
        <v>1731.2600000000002</v>
      </c>
      <c r="I37" s="48">
        <f>I36+I28+I24+I16+I14</f>
        <v>21.98</v>
      </c>
    </row>
    <row r="38" spans="1:9" ht="15.75">
      <c r="A38" s="8"/>
      <c r="B38" s="40" t="s">
        <v>24</v>
      </c>
      <c r="C38" s="40"/>
      <c r="D38" s="10"/>
      <c r="E38" s="10"/>
      <c r="F38" s="10">
        <v>60</v>
      </c>
      <c r="G38" s="10">
        <v>261</v>
      </c>
      <c r="H38" s="10">
        <v>1800</v>
      </c>
      <c r="I38" s="10">
        <v>50</v>
      </c>
    </row>
    <row r="39" spans="1:9" ht="15.75">
      <c r="A39" s="8"/>
      <c r="B39" s="5" t="s">
        <v>21</v>
      </c>
      <c r="C39" s="8"/>
      <c r="D39" s="6"/>
      <c r="F39" s="6">
        <f>F37/F38*100-100</f>
        <v>-19.91666666666667</v>
      </c>
      <c r="G39" s="6">
        <f>G37/G38*100-100</f>
        <v>-0.8160919540229941</v>
      </c>
      <c r="H39" s="6">
        <f>H37/H38*100-100</f>
        <v>-3.8188888888888783</v>
      </c>
      <c r="I39" s="6">
        <f>I37/I38*100-100</f>
        <v>-56.04</v>
      </c>
    </row>
    <row r="40" spans="1:9" ht="15.75">
      <c r="A40" s="8"/>
      <c r="B40" s="153" t="s">
        <v>115</v>
      </c>
      <c r="C40" s="8"/>
      <c r="D40" s="6"/>
      <c r="E40" s="144">
        <v>0.461</v>
      </c>
      <c r="F40" s="6"/>
      <c r="G40" s="6"/>
      <c r="H40" s="6"/>
      <c r="I40" s="6"/>
    </row>
    <row r="41" spans="1:9" ht="15.75">
      <c r="A41" s="31"/>
      <c r="B41" s="5" t="s">
        <v>78</v>
      </c>
      <c r="C41" s="22"/>
      <c r="D41" s="22">
        <v>1</v>
      </c>
      <c r="E41" s="22"/>
      <c r="F41" s="91" t="e">
        <f>F37/D37</f>
        <v>#DIV/0!</v>
      </c>
      <c r="G41" s="38" t="e">
        <f>G37/D37</f>
        <v>#DIV/0!</v>
      </c>
      <c r="H41" s="22"/>
      <c r="I41" s="22"/>
    </row>
    <row r="42" ht="12.75">
      <c r="B42" s="102" t="s">
        <v>100</v>
      </c>
    </row>
    <row r="44" spans="2:6" ht="15.75">
      <c r="B44" s="87"/>
      <c r="C44" s="69"/>
      <c r="F44" s="70"/>
    </row>
    <row r="45" spans="2:6" ht="15.75">
      <c r="B45" s="87"/>
      <c r="C45" s="69"/>
      <c r="F45" s="70"/>
    </row>
    <row r="46" spans="2:6" ht="15.75">
      <c r="B46" s="87"/>
      <c r="C46" s="69"/>
      <c r="F46" s="70"/>
    </row>
    <row r="47" spans="2:6" ht="15.75">
      <c r="B47" s="87"/>
      <c r="C47" s="69"/>
      <c r="F47" s="70"/>
    </row>
    <row r="48" spans="2:6" ht="15.75">
      <c r="B48" s="87"/>
      <c r="C48" s="69"/>
      <c r="F48" s="70"/>
    </row>
    <row r="49" ht="12.75">
      <c r="C49" s="90"/>
    </row>
  </sheetData>
  <sheetProtection/>
  <mergeCells count="9">
    <mergeCell ref="I6:I8"/>
    <mergeCell ref="H6:H8"/>
    <mergeCell ref="A6:A8"/>
    <mergeCell ref="B6:B8"/>
    <mergeCell ref="C6:C8"/>
    <mergeCell ref="D6:G6"/>
    <mergeCell ref="D7:E7"/>
    <mergeCell ref="F7:F8"/>
    <mergeCell ref="G7:G8"/>
  </mergeCells>
  <printOptions/>
  <pageMargins left="0.75" right="0.75" top="0.64" bottom="0.67" header="0.5" footer="0.5"/>
  <pageSetup horizontalDpi="600" verticalDpi="600" orientation="landscape" paperSize="9" scale="75" r:id="rId1"/>
  <headerFooter alignWithMargins="0">
    <oddFooter>&amp;R7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V44"/>
  <sheetViews>
    <sheetView zoomScale="90" zoomScaleNormal="90" zoomScalePageLayoutView="0" workbookViewId="0" topLeftCell="A1">
      <selection activeCell="L29" sqref="L29"/>
    </sheetView>
  </sheetViews>
  <sheetFormatPr defaultColWidth="9.140625" defaultRowHeight="12.75"/>
  <cols>
    <col min="1" max="1" width="13.7109375" style="0" customWidth="1"/>
    <col min="2" max="2" width="55.140625" style="0" customWidth="1"/>
    <col min="3" max="3" width="17.421875" style="0" customWidth="1"/>
    <col min="4" max="5" width="8.140625" style="0" customWidth="1"/>
    <col min="6" max="6" width="7.57421875" style="0" customWidth="1"/>
    <col min="7" max="7" width="8.57421875" style="0" customWidth="1"/>
    <col min="8" max="8" width="27.421875" style="0" customWidth="1"/>
    <col min="9" max="9" width="16.00390625" style="0" customWidth="1"/>
    <col min="10" max="10" width="7.7109375" style="0" customWidth="1"/>
    <col min="11" max="11" width="8.140625" style="0" customWidth="1"/>
    <col min="12" max="12" width="7.7109375" style="0" customWidth="1"/>
  </cols>
  <sheetData>
    <row r="1" spans="1:9" ht="15.75">
      <c r="A1" s="1" t="s">
        <v>13</v>
      </c>
      <c r="B1" s="1"/>
      <c r="C1" s="2"/>
      <c r="D1" s="2"/>
      <c r="E1" s="2"/>
      <c r="F1" s="2"/>
      <c r="G1" s="2"/>
      <c r="H1" s="2"/>
      <c r="I1" s="2"/>
    </row>
    <row r="2" spans="1:9" ht="15.75">
      <c r="A2" s="2" t="s">
        <v>20</v>
      </c>
      <c r="B2" s="2"/>
      <c r="C2" s="2"/>
      <c r="D2" s="2"/>
      <c r="E2" s="2"/>
      <c r="F2" s="2"/>
      <c r="G2" s="2"/>
      <c r="H2" s="2"/>
      <c r="I2" s="2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37</v>
      </c>
      <c r="B4" s="2"/>
      <c r="C4" s="2"/>
      <c r="D4" s="2"/>
      <c r="E4" s="2"/>
      <c r="F4" s="2"/>
      <c r="G4" s="2"/>
      <c r="H4" s="2"/>
      <c r="I4" s="2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24.75" customHeight="1">
      <c r="A6" s="183" t="s">
        <v>3</v>
      </c>
      <c r="B6" s="186" t="s">
        <v>7</v>
      </c>
      <c r="C6" s="186" t="s">
        <v>88</v>
      </c>
      <c r="D6" s="192" t="s">
        <v>9</v>
      </c>
      <c r="E6" s="192"/>
      <c r="F6" s="192"/>
      <c r="G6" s="192"/>
      <c r="H6" s="186" t="s">
        <v>2</v>
      </c>
      <c r="I6" s="195" t="s">
        <v>84</v>
      </c>
    </row>
    <row r="7" spans="1:9" ht="24.75" customHeight="1">
      <c r="A7" s="184"/>
      <c r="B7" s="187"/>
      <c r="C7" s="187"/>
      <c r="D7" s="193" t="s">
        <v>4</v>
      </c>
      <c r="E7" s="194"/>
      <c r="F7" s="195" t="s">
        <v>5</v>
      </c>
      <c r="G7" s="195" t="s">
        <v>6</v>
      </c>
      <c r="H7" s="187"/>
      <c r="I7" s="197"/>
    </row>
    <row r="8" spans="1:9" ht="24" customHeight="1">
      <c r="A8" s="187"/>
      <c r="B8" s="197"/>
      <c r="C8" s="185"/>
      <c r="D8" s="143" t="s">
        <v>111</v>
      </c>
      <c r="E8" s="143" t="s">
        <v>112</v>
      </c>
      <c r="F8" s="196"/>
      <c r="G8" s="196"/>
      <c r="H8" s="185"/>
      <c r="I8" s="188"/>
    </row>
    <row r="9" spans="1:9" ht="15.75">
      <c r="A9" s="110"/>
      <c r="B9" s="50" t="s">
        <v>135</v>
      </c>
      <c r="C9" s="15"/>
      <c r="D9" s="3"/>
      <c r="E9" s="3"/>
      <c r="F9" s="3"/>
      <c r="G9" s="3"/>
      <c r="H9" s="15"/>
      <c r="I9" s="3"/>
    </row>
    <row r="10" spans="1:256" s="147" customFormat="1" ht="17.25" customHeight="1">
      <c r="A10" s="112">
        <v>1</v>
      </c>
      <c r="B10" s="20" t="s">
        <v>101</v>
      </c>
      <c r="C10" s="22" t="s">
        <v>148</v>
      </c>
      <c r="D10" s="22">
        <v>1.23</v>
      </c>
      <c r="E10" s="22">
        <v>0.04</v>
      </c>
      <c r="F10" s="22">
        <v>3.78</v>
      </c>
      <c r="G10" s="22">
        <v>7.31</v>
      </c>
      <c r="H10" s="23">
        <v>68</v>
      </c>
      <c r="I10" s="3" t="s">
        <v>10</v>
      </c>
      <c r="J10" s="135"/>
      <c r="K10" s="136"/>
      <c r="L10" s="137"/>
      <c r="M10" s="138"/>
      <c r="N10" s="137"/>
      <c r="O10" s="137"/>
      <c r="P10" s="137"/>
      <c r="Q10" s="137"/>
      <c r="R10" s="135"/>
      <c r="S10" s="136"/>
      <c r="T10" s="137"/>
      <c r="U10" s="138"/>
      <c r="V10" s="137"/>
      <c r="W10" s="137"/>
      <c r="X10" s="137"/>
      <c r="Y10" s="137"/>
      <c r="Z10" s="135"/>
      <c r="AA10" s="136"/>
      <c r="AB10" s="134"/>
      <c r="AC10" s="133"/>
      <c r="AD10" s="16"/>
      <c r="AE10" s="16"/>
      <c r="AF10" s="103"/>
      <c r="AG10" s="16"/>
      <c r="AH10" s="131"/>
      <c r="AI10" s="132"/>
      <c r="AJ10" s="16"/>
      <c r="AK10" s="133"/>
      <c r="AL10" s="16"/>
      <c r="AM10" s="16"/>
      <c r="AN10" s="103"/>
      <c r="AO10" s="16"/>
      <c r="AP10" s="131"/>
      <c r="AQ10" s="132"/>
      <c r="AR10" s="16"/>
      <c r="AS10" s="133"/>
      <c r="AT10" s="16"/>
      <c r="AU10" s="16"/>
      <c r="AV10" s="103"/>
      <c r="AW10" s="16"/>
      <c r="AX10" s="131"/>
      <c r="AY10" s="132"/>
      <c r="AZ10" s="16"/>
      <c r="BA10" s="146"/>
      <c r="BB10" s="137"/>
      <c r="BC10" s="137"/>
      <c r="BD10" s="137"/>
      <c r="BE10" s="137"/>
      <c r="BF10" s="135"/>
      <c r="BG10" s="136"/>
      <c r="BH10" s="137"/>
      <c r="BI10" s="138"/>
      <c r="BJ10" s="137"/>
      <c r="BK10" s="137"/>
      <c r="BL10" s="137"/>
      <c r="BM10" s="137"/>
      <c r="BN10" s="135"/>
      <c r="BO10" s="136"/>
      <c r="BP10" s="137"/>
      <c r="BQ10" s="138"/>
      <c r="BR10" s="137"/>
      <c r="BS10" s="137"/>
      <c r="BT10" s="137"/>
      <c r="BU10" s="137"/>
      <c r="BV10" s="135"/>
      <c r="BW10" s="136"/>
      <c r="BX10" s="137"/>
      <c r="BY10" s="138"/>
      <c r="BZ10" s="137"/>
      <c r="CA10" s="137"/>
      <c r="CB10" s="137"/>
      <c r="CC10" s="137"/>
      <c r="CD10" s="135"/>
      <c r="CE10" s="136"/>
      <c r="CF10" s="137"/>
      <c r="CG10" s="138"/>
      <c r="CH10" s="137"/>
      <c r="CI10" s="137"/>
      <c r="CJ10" s="137"/>
      <c r="CK10" s="137"/>
      <c r="CL10" s="135"/>
      <c r="CM10" s="136"/>
      <c r="CN10" s="137"/>
      <c r="CO10" s="138"/>
      <c r="CP10" s="137"/>
      <c r="CQ10" s="137"/>
      <c r="CR10" s="137"/>
      <c r="CS10" s="137"/>
      <c r="CT10" s="135"/>
      <c r="CU10" s="136"/>
      <c r="CV10" s="137"/>
      <c r="CW10" s="138"/>
      <c r="CX10" s="137"/>
      <c r="CY10" s="137"/>
      <c r="CZ10" s="137"/>
      <c r="DA10" s="137"/>
      <c r="DB10" s="135"/>
      <c r="DC10" s="136"/>
      <c r="DD10" s="137"/>
      <c r="DE10" s="138"/>
      <c r="DF10" s="137"/>
      <c r="DG10" s="137"/>
      <c r="DH10" s="137"/>
      <c r="DI10" s="137"/>
      <c r="DJ10" s="135"/>
      <c r="DK10" s="136"/>
      <c r="DL10" s="137"/>
      <c r="DM10" s="138"/>
      <c r="DN10" s="137"/>
      <c r="DO10" s="137"/>
      <c r="DP10" s="137"/>
      <c r="DQ10" s="137"/>
      <c r="DR10" s="135"/>
      <c r="DS10" s="136"/>
      <c r="DT10" s="137"/>
      <c r="DU10" s="138"/>
      <c r="DV10" s="137"/>
      <c r="DW10" s="137"/>
      <c r="DX10" s="137"/>
      <c r="DY10" s="137"/>
      <c r="DZ10" s="135"/>
      <c r="EA10" s="136"/>
      <c r="EB10" s="137"/>
      <c r="EC10" s="138"/>
      <c r="ED10" s="137"/>
      <c r="EE10" s="137"/>
      <c r="EF10" s="137"/>
      <c r="EG10" s="137"/>
      <c r="EH10" s="135"/>
      <c r="EI10" s="136"/>
      <c r="EJ10" s="137"/>
      <c r="EK10" s="138"/>
      <c r="EL10" s="137"/>
      <c r="EM10" s="137"/>
      <c r="EN10" s="137"/>
      <c r="EO10" s="137"/>
      <c r="EP10" s="135"/>
      <c r="EQ10" s="136"/>
      <c r="ER10" s="137"/>
      <c r="ES10" s="138"/>
      <c r="ET10" s="137"/>
      <c r="EU10" s="137"/>
      <c r="EV10" s="137"/>
      <c r="EW10" s="137"/>
      <c r="EX10" s="135"/>
      <c r="EY10" s="136"/>
      <c r="EZ10" s="137"/>
      <c r="FA10" s="138"/>
      <c r="FB10" s="137"/>
      <c r="FC10" s="137"/>
      <c r="FD10" s="137"/>
      <c r="FE10" s="137"/>
      <c r="FF10" s="135"/>
      <c r="FG10" s="136"/>
      <c r="FH10" s="137"/>
      <c r="FI10" s="138"/>
      <c r="FJ10" s="137"/>
      <c r="FK10" s="137"/>
      <c r="FL10" s="137"/>
      <c r="FM10" s="137"/>
      <c r="FN10" s="135"/>
      <c r="FO10" s="136"/>
      <c r="FP10" s="137"/>
      <c r="FQ10" s="138"/>
      <c r="FR10" s="137"/>
      <c r="FS10" s="137"/>
      <c r="FT10" s="137"/>
      <c r="FU10" s="137"/>
      <c r="FV10" s="135"/>
      <c r="FW10" s="136"/>
      <c r="FX10" s="137"/>
      <c r="FY10" s="138"/>
      <c r="FZ10" s="137"/>
      <c r="GA10" s="137"/>
      <c r="GB10" s="137"/>
      <c r="GC10" s="137"/>
      <c r="GD10" s="135"/>
      <c r="GE10" s="136"/>
      <c r="GF10" s="137"/>
      <c r="GG10" s="138"/>
      <c r="GH10" s="137"/>
      <c r="GI10" s="137"/>
      <c r="GJ10" s="137"/>
      <c r="GK10" s="137"/>
      <c r="GL10" s="135"/>
      <c r="GM10" s="136"/>
      <c r="GN10" s="137"/>
      <c r="GO10" s="138"/>
      <c r="GP10" s="137"/>
      <c r="GQ10" s="137"/>
      <c r="GR10" s="137"/>
      <c r="GS10" s="137"/>
      <c r="GT10" s="135"/>
      <c r="GU10" s="136"/>
      <c r="GV10" s="137"/>
      <c r="GW10" s="138"/>
      <c r="GX10" s="137"/>
      <c r="GY10" s="137"/>
      <c r="GZ10" s="137"/>
      <c r="HA10" s="137"/>
      <c r="HB10" s="135"/>
      <c r="HC10" s="136"/>
      <c r="HD10" s="137"/>
      <c r="HE10" s="138"/>
      <c r="HF10" s="137"/>
      <c r="HG10" s="137"/>
      <c r="HH10" s="137"/>
      <c r="HI10" s="137"/>
      <c r="HJ10" s="135"/>
      <c r="HK10" s="136"/>
      <c r="HL10" s="137"/>
      <c r="HM10" s="138"/>
      <c r="HN10" s="137"/>
      <c r="HO10" s="137"/>
      <c r="HP10" s="137"/>
      <c r="HQ10" s="137"/>
      <c r="HR10" s="135"/>
      <c r="HS10" s="136"/>
      <c r="HT10" s="137"/>
      <c r="HU10" s="138"/>
      <c r="HV10" s="137"/>
      <c r="HW10" s="137"/>
      <c r="HX10" s="137"/>
      <c r="HY10" s="137"/>
      <c r="HZ10" s="135"/>
      <c r="IA10" s="136"/>
      <c r="IB10" s="137"/>
      <c r="IC10" s="138"/>
      <c r="ID10" s="137"/>
      <c r="IE10" s="137"/>
      <c r="IF10" s="137"/>
      <c r="IG10" s="137"/>
      <c r="IH10" s="135"/>
      <c r="II10" s="136"/>
      <c r="IJ10" s="137"/>
      <c r="IK10" s="138"/>
      <c r="IL10" s="137"/>
      <c r="IM10" s="137"/>
      <c r="IN10" s="137"/>
      <c r="IO10" s="137"/>
      <c r="IP10" s="135"/>
      <c r="IQ10" s="136"/>
      <c r="IR10" s="137"/>
      <c r="IS10" s="138"/>
      <c r="IT10" s="137"/>
      <c r="IU10" s="137"/>
      <c r="IV10" s="137"/>
    </row>
    <row r="11" spans="1:9" ht="15.75">
      <c r="A11" s="118">
        <v>94</v>
      </c>
      <c r="B11" s="19" t="s">
        <v>161</v>
      </c>
      <c r="C11" s="22">
        <v>200</v>
      </c>
      <c r="D11" s="22">
        <v>6.76</v>
      </c>
      <c r="E11" s="22">
        <v>0.04</v>
      </c>
      <c r="F11" s="22">
        <v>10.42</v>
      </c>
      <c r="G11" s="22">
        <v>25.86</v>
      </c>
      <c r="H11" s="22">
        <v>224.94</v>
      </c>
      <c r="I11" s="22">
        <v>0.9</v>
      </c>
    </row>
    <row r="12" spans="1:9" ht="15.75">
      <c r="A12" s="112">
        <v>395</v>
      </c>
      <c r="B12" s="20" t="s">
        <v>14</v>
      </c>
      <c r="C12" s="22">
        <v>180</v>
      </c>
      <c r="D12" s="22">
        <v>2.85</v>
      </c>
      <c r="E12" s="22">
        <v>2.61</v>
      </c>
      <c r="F12" s="22">
        <v>2.41</v>
      </c>
      <c r="G12" s="23">
        <v>14.36</v>
      </c>
      <c r="H12" s="22">
        <v>91</v>
      </c>
      <c r="I12" s="22">
        <v>1.17</v>
      </c>
    </row>
    <row r="13" spans="1:9" ht="15.75">
      <c r="A13" s="112"/>
      <c r="B13" s="20" t="s">
        <v>203</v>
      </c>
      <c r="C13" s="22">
        <v>20</v>
      </c>
      <c r="D13" s="22"/>
      <c r="E13" s="22"/>
      <c r="F13" s="22"/>
      <c r="G13" s="23"/>
      <c r="H13" s="22"/>
      <c r="I13" s="22"/>
    </row>
    <row r="14" spans="1:9" ht="15.75">
      <c r="A14" s="130"/>
      <c r="B14" s="54"/>
      <c r="C14" s="49" t="s">
        <v>102</v>
      </c>
      <c r="D14" s="58">
        <f aca="true" t="shared" si="0" ref="D14:I14">SUM(D10:D12)</f>
        <v>10.84</v>
      </c>
      <c r="E14" s="58">
        <f t="shared" si="0"/>
        <v>2.69</v>
      </c>
      <c r="F14" s="58">
        <f t="shared" si="0"/>
        <v>16.61</v>
      </c>
      <c r="G14" s="58">
        <f t="shared" si="0"/>
        <v>47.53</v>
      </c>
      <c r="H14" s="58">
        <f t="shared" si="0"/>
        <v>383.94</v>
      </c>
      <c r="I14" s="58">
        <f t="shared" si="0"/>
        <v>2.07</v>
      </c>
    </row>
    <row r="15" spans="1:9" ht="15.75">
      <c r="A15" s="130"/>
      <c r="B15" s="50" t="s">
        <v>124</v>
      </c>
      <c r="C15" s="55"/>
      <c r="D15" s="58"/>
      <c r="E15" s="58"/>
      <c r="F15" s="58"/>
      <c r="G15" s="58"/>
      <c r="H15" s="58"/>
      <c r="I15" s="58"/>
    </row>
    <row r="16" spans="1:9" ht="15.75">
      <c r="A16" s="155">
        <v>399</v>
      </c>
      <c r="B16" s="74" t="s">
        <v>163</v>
      </c>
      <c r="C16" s="55">
        <v>100</v>
      </c>
      <c r="D16" s="55">
        <v>0.3</v>
      </c>
      <c r="E16" s="55">
        <v>0</v>
      </c>
      <c r="F16" s="55">
        <v>0.2</v>
      </c>
      <c r="G16" s="55">
        <v>16.3</v>
      </c>
      <c r="H16" s="55">
        <v>68</v>
      </c>
      <c r="I16" s="55">
        <v>2</v>
      </c>
    </row>
    <row r="17" spans="1:9" ht="15.75">
      <c r="A17" s="115"/>
      <c r="B17" s="92" t="s">
        <v>96</v>
      </c>
      <c r="C17" s="27"/>
      <c r="D17" s="27"/>
      <c r="E17" s="27"/>
      <c r="F17" s="27"/>
      <c r="G17" s="27"/>
      <c r="H17" s="27"/>
      <c r="I17" s="27"/>
    </row>
    <row r="18" spans="1:9" s="80" customFormat="1" ht="17.25" customHeight="1">
      <c r="A18" s="118">
        <v>19</v>
      </c>
      <c r="B18" s="19" t="s">
        <v>156</v>
      </c>
      <c r="C18" s="15">
        <v>60</v>
      </c>
      <c r="D18" s="22">
        <v>0.52</v>
      </c>
      <c r="E18" s="22">
        <v>0</v>
      </c>
      <c r="F18" s="22">
        <v>3.06</v>
      </c>
      <c r="G18" s="22">
        <v>1.56</v>
      </c>
      <c r="H18" s="22">
        <v>35.88</v>
      </c>
      <c r="I18" s="22">
        <v>3.33</v>
      </c>
    </row>
    <row r="19" spans="1:13" s="80" customFormat="1" ht="17.25" customHeight="1">
      <c r="A19" s="111">
        <v>57</v>
      </c>
      <c r="B19" s="76" t="s">
        <v>204</v>
      </c>
      <c r="C19" s="101">
        <v>200</v>
      </c>
      <c r="D19" s="15">
        <v>1.82</v>
      </c>
      <c r="E19" s="15">
        <v>0.15</v>
      </c>
      <c r="F19" s="139">
        <v>4.91</v>
      </c>
      <c r="G19" s="15">
        <v>12.74</v>
      </c>
      <c r="H19" s="101">
        <v>102.5</v>
      </c>
      <c r="I19" s="15">
        <v>10.29</v>
      </c>
      <c r="M19" s="140"/>
    </row>
    <row r="20" spans="1:9" ht="15.75">
      <c r="A20" s="118">
        <v>291</v>
      </c>
      <c r="B20" s="170" t="s">
        <v>193</v>
      </c>
      <c r="C20" s="22">
        <v>210</v>
      </c>
      <c r="D20" s="22">
        <v>14.11</v>
      </c>
      <c r="E20" s="22">
        <v>13.1</v>
      </c>
      <c r="F20" s="22">
        <v>10.43</v>
      </c>
      <c r="G20" s="22">
        <v>32.33</v>
      </c>
      <c r="H20" s="22">
        <v>280.25</v>
      </c>
      <c r="I20" s="22">
        <v>28.27</v>
      </c>
    </row>
    <row r="21" spans="1:9" s="80" customFormat="1" ht="17.25" customHeight="1">
      <c r="A21" s="118">
        <v>378</v>
      </c>
      <c r="B21" s="19" t="s">
        <v>169</v>
      </c>
      <c r="C21" s="23">
        <v>180</v>
      </c>
      <c r="D21" s="22" t="s">
        <v>10</v>
      </c>
      <c r="E21" s="22">
        <v>0.08</v>
      </c>
      <c r="F21" s="22">
        <v>0.04</v>
      </c>
      <c r="G21" s="22">
        <v>23.53</v>
      </c>
      <c r="H21" s="23">
        <v>94.68</v>
      </c>
      <c r="I21" s="22">
        <v>1.65</v>
      </c>
    </row>
    <row r="22" spans="1:9" ht="15.75">
      <c r="A22" s="119"/>
      <c r="B22" s="19" t="s">
        <v>12</v>
      </c>
      <c r="C22" s="23">
        <v>50</v>
      </c>
      <c r="D22" s="22">
        <v>3.5</v>
      </c>
      <c r="E22" s="22">
        <v>0</v>
      </c>
      <c r="F22" s="22">
        <v>0.55</v>
      </c>
      <c r="G22" s="23">
        <v>20.15</v>
      </c>
      <c r="H22" s="22">
        <v>96.5</v>
      </c>
      <c r="I22" s="22" t="s">
        <v>10</v>
      </c>
    </row>
    <row r="23" spans="1:9" ht="15.75">
      <c r="A23" s="112"/>
      <c r="B23" s="19"/>
      <c r="C23" s="49">
        <v>700</v>
      </c>
      <c r="D23" s="77">
        <f aca="true" t="shared" si="1" ref="D23:I23">SUM(D18:D22)</f>
        <v>19.95</v>
      </c>
      <c r="E23" s="77">
        <f t="shared" si="1"/>
        <v>13.33</v>
      </c>
      <c r="F23" s="77">
        <f t="shared" si="1"/>
        <v>18.99</v>
      </c>
      <c r="G23" s="77">
        <f t="shared" si="1"/>
        <v>90.31</v>
      </c>
      <c r="H23" s="77">
        <f t="shared" si="1"/>
        <v>609.81</v>
      </c>
      <c r="I23" s="77">
        <f t="shared" si="1"/>
        <v>43.54</v>
      </c>
    </row>
    <row r="24" spans="1:9" ht="15.75">
      <c r="A24" s="117"/>
      <c r="B24" s="29"/>
      <c r="C24" s="25"/>
      <c r="D24" s="22"/>
      <c r="E24" s="22"/>
      <c r="F24" s="22"/>
      <c r="G24" s="23"/>
      <c r="H24" s="22"/>
      <c r="I24" s="22"/>
    </row>
    <row r="25" spans="1:9" ht="15.75">
      <c r="A25" s="122"/>
      <c r="B25" s="51"/>
      <c r="C25" s="95"/>
      <c r="D25" s="67"/>
      <c r="E25" s="67"/>
      <c r="F25" s="67"/>
      <c r="G25" s="67"/>
      <c r="H25" s="67"/>
      <c r="I25" s="67"/>
    </row>
    <row r="26" spans="1:9" ht="15.75">
      <c r="A26" s="62"/>
      <c r="B26" s="50" t="s">
        <v>133</v>
      </c>
      <c r="C26" s="3"/>
      <c r="D26" s="22"/>
      <c r="E26" s="22"/>
      <c r="F26" s="22"/>
      <c r="G26" s="22"/>
      <c r="H26" s="23"/>
      <c r="I26" s="22"/>
    </row>
    <row r="27" spans="1:9" ht="15.75">
      <c r="A27" s="112">
        <v>230</v>
      </c>
      <c r="B27" s="19" t="s">
        <v>155</v>
      </c>
      <c r="C27" s="23">
        <v>120</v>
      </c>
      <c r="D27" s="22">
        <v>16.95</v>
      </c>
      <c r="E27" s="22">
        <v>15.71</v>
      </c>
      <c r="F27" s="22">
        <v>12.41</v>
      </c>
      <c r="G27" s="22">
        <v>17.5</v>
      </c>
      <c r="H27" s="23">
        <v>249.14</v>
      </c>
      <c r="I27" s="22">
        <v>0.22</v>
      </c>
    </row>
    <row r="28" spans="1:9" ht="15.75">
      <c r="A28" s="118">
        <v>401</v>
      </c>
      <c r="B28" s="19" t="s">
        <v>26</v>
      </c>
      <c r="C28" s="22">
        <v>50</v>
      </c>
      <c r="D28" s="22">
        <v>5.8</v>
      </c>
      <c r="E28" s="22">
        <v>5.8</v>
      </c>
      <c r="F28" s="22">
        <v>5</v>
      </c>
      <c r="G28" s="22">
        <v>8</v>
      </c>
      <c r="H28" s="22">
        <v>100</v>
      </c>
      <c r="I28" s="22">
        <v>1.4</v>
      </c>
    </row>
    <row r="29" spans="1:9" ht="15.75">
      <c r="A29" s="112">
        <v>152</v>
      </c>
      <c r="B29" s="42" t="s">
        <v>191</v>
      </c>
      <c r="C29" s="26">
        <v>180</v>
      </c>
      <c r="D29" s="26">
        <v>0.4</v>
      </c>
      <c r="E29" s="26">
        <v>0.1</v>
      </c>
      <c r="F29" s="26">
        <v>0</v>
      </c>
      <c r="G29" s="26">
        <v>48</v>
      </c>
      <c r="H29" s="43">
        <v>196</v>
      </c>
      <c r="I29" s="26">
        <v>0</v>
      </c>
    </row>
    <row r="30" spans="1:9" ht="15.75">
      <c r="A30" s="113">
        <v>368</v>
      </c>
      <c r="B30" s="42" t="s">
        <v>152</v>
      </c>
      <c r="C30" s="26">
        <v>40</v>
      </c>
      <c r="D30" s="26">
        <v>1.5</v>
      </c>
      <c r="E30" s="26">
        <v>0</v>
      </c>
      <c r="F30" s="26">
        <v>0.5</v>
      </c>
      <c r="G30" s="26">
        <v>21</v>
      </c>
      <c r="H30" s="43">
        <v>95</v>
      </c>
      <c r="I30" s="26">
        <v>10</v>
      </c>
    </row>
    <row r="31" spans="1:9" ht="15.75">
      <c r="A31" s="124"/>
      <c r="B31" s="40"/>
      <c r="C31" s="96">
        <v>390</v>
      </c>
      <c r="D31" s="48">
        <f aca="true" t="shared" si="2" ref="D31:I31">SUM(D27:D30)</f>
        <v>24.65</v>
      </c>
      <c r="E31" s="48">
        <f t="shared" si="2"/>
        <v>21.610000000000003</v>
      </c>
      <c r="F31" s="48">
        <f t="shared" si="2"/>
        <v>17.91</v>
      </c>
      <c r="G31" s="48">
        <f t="shared" si="2"/>
        <v>94.5</v>
      </c>
      <c r="H31" s="48">
        <f t="shared" si="2"/>
        <v>640.14</v>
      </c>
      <c r="I31" s="48">
        <f t="shared" si="2"/>
        <v>11.62</v>
      </c>
    </row>
    <row r="32" spans="1:9" ht="15.75">
      <c r="A32" s="41"/>
      <c r="B32" s="40" t="s">
        <v>94</v>
      </c>
      <c r="C32" s="169">
        <v>1625</v>
      </c>
      <c r="D32" s="48">
        <f aca="true" t="shared" si="3" ref="D32:I32">D14+D16+D23+D25+D31</f>
        <v>55.739999999999995</v>
      </c>
      <c r="E32" s="48">
        <f t="shared" si="3"/>
        <v>37.63</v>
      </c>
      <c r="F32" s="48">
        <f t="shared" si="3"/>
        <v>53.709999999999994</v>
      </c>
      <c r="G32" s="48">
        <f t="shared" si="3"/>
        <v>248.64</v>
      </c>
      <c r="H32" s="48">
        <f t="shared" si="3"/>
        <v>1701.8899999999999</v>
      </c>
      <c r="I32" s="48">
        <f t="shared" si="3"/>
        <v>59.23</v>
      </c>
    </row>
    <row r="33" spans="1:9" ht="15.75">
      <c r="A33" s="41"/>
      <c r="B33" s="40" t="s">
        <v>24</v>
      </c>
      <c r="C33" s="43"/>
      <c r="D33" s="10">
        <v>54</v>
      </c>
      <c r="E33" s="10"/>
      <c r="F33" s="10">
        <v>60</v>
      </c>
      <c r="G33" s="10">
        <v>261</v>
      </c>
      <c r="H33" s="10">
        <v>1800</v>
      </c>
      <c r="I33" s="10">
        <v>50</v>
      </c>
    </row>
    <row r="34" spans="1:9" ht="15.75">
      <c r="A34" s="8"/>
      <c r="B34" s="5" t="s">
        <v>21</v>
      </c>
      <c r="C34" s="8"/>
      <c r="D34" s="68">
        <f>D32/D33*100-100</f>
        <v>3.2222222222222143</v>
      </c>
      <c r="F34" s="68">
        <f>F32/F33*100-100</f>
        <v>-10.483333333333348</v>
      </c>
      <c r="G34" s="68">
        <f>G32/G33*100-100</f>
        <v>-4.735632183908052</v>
      </c>
      <c r="H34" s="68">
        <f>H32/H33*100-100</f>
        <v>-5.450555555555553</v>
      </c>
      <c r="I34" s="68">
        <f>I32/I33*100-100</f>
        <v>18.459999999999994</v>
      </c>
    </row>
    <row r="35" spans="1:9" ht="15.75">
      <c r="A35" s="8"/>
      <c r="B35" s="153" t="s">
        <v>115</v>
      </c>
      <c r="C35" s="8"/>
      <c r="D35" s="68"/>
      <c r="E35" s="148">
        <v>0.612</v>
      </c>
      <c r="F35" s="68"/>
      <c r="G35" s="68"/>
      <c r="H35" s="68"/>
      <c r="I35" s="68"/>
    </row>
    <row r="36" spans="1:9" ht="15.75">
      <c r="A36" s="31"/>
      <c r="B36" s="5" t="s">
        <v>78</v>
      </c>
      <c r="C36" s="22"/>
      <c r="D36" s="22">
        <v>1</v>
      </c>
      <c r="E36" s="22"/>
      <c r="F36" s="91">
        <f>F32/D32</f>
        <v>0.9635809113742375</v>
      </c>
      <c r="G36" s="38">
        <f>G32/D32</f>
        <v>4.4607104413347685</v>
      </c>
      <c r="H36" s="22"/>
      <c r="I36" s="22"/>
    </row>
    <row r="37" ht="12.75">
      <c r="B37" s="102" t="s">
        <v>100</v>
      </c>
    </row>
    <row r="39" spans="2:3" ht="15.75">
      <c r="B39" s="87"/>
      <c r="C39" s="70"/>
    </row>
    <row r="40" spans="2:3" ht="15.75">
      <c r="B40" s="87"/>
      <c r="C40" s="70"/>
    </row>
    <row r="41" spans="2:3" ht="15.75">
      <c r="B41" s="87"/>
      <c r="C41" s="70"/>
    </row>
    <row r="42" spans="2:3" ht="15.75">
      <c r="B42" s="87"/>
      <c r="C42" s="70"/>
    </row>
    <row r="43" spans="2:3" ht="15.75">
      <c r="B43" s="87"/>
      <c r="C43" s="70"/>
    </row>
    <row r="44" ht="12.75">
      <c r="C44" s="90"/>
    </row>
  </sheetData>
  <sheetProtection/>
  <mergeCells count="9">
    <mergeCell ref="I6:I8"/>
    <mergeCell ref="H6:H8"/>
    <mergeCell ref="A6:A8"/>
    <mergeCell ref="B6:B8"/>
    <mergeCell ref="C6:C8"/>
    <mergeCell ref="D6:G6"/>
    <mergeCell ref="D7:E7"/>
    <mergeCell ref="F7:F8"/>
    <mergeCell ref="G7:G8"/>
  </mergeCells>
  <printOptions/>
  <pageMargins left="0.75" right="0.5" top="0.5" bottom="0.64" header="0.5" footer="0.5"/>
  <pageSetup horizontalDpi="600" verticalDpi="600" orientation="landscape" paperSize="9" scale="75" r:id="rId1"/>
  <headerFooter alignWithMargins="0">
    <oddFooter>&amp;R8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4"/>
  <sheetViews>
    <sheetView zoomScale="90" zoomScaleNormal="90" zoomScalePageLayoutView="0" workbookViewId="0" topLeftCell="A1">
      <selection activeCell="E21" sqref="E21"/>
    </sheetView>
  </sheetViews>
  <sheetFormatPr defaultColWidth="9.140625" defaultRowHeight="12.75"/>
  <cols>
    <col min="1" max="1" width="13.57421875" style="0" customWidth="1"/>
    <col min="2" max="2" width="39.00390625" style="0" customWidth="1"/>
    <col min="3" max="3" width="21.57421875" style="0" customWidth="1"/>
    <col min="4" max="5" width="7.8515625" style="0" customWidth="1"/>
    <col min="6" max="6" width="7.57421875" style="0" customWidth="1"/>
    <col min="7" max="7" width="7.8515625" style="0" customWidth="1"/>
    <col min="8" max="8" width="32.28125" style="0" customWidth="1"/>
    <col min="9" max="9" width="16.8515625" style="0" customWidth="1"/>
    <col min="10" max="10" width="7.8515625" style="0" customWidth="1"/>
    <col min="11" max="11" width="8.28125" style="0" customWidth="1"/>
    <col min="12" max="12" width="7.7109375" style="0" customWidth="1"/>
  </cols>
  <sheetData>
    <row r="1" spans="1:9" ht="15.75">
      <c r="A1" s="1" t="s">
        <v>15</v>
      </c>
      <c r="B1" s="1"/>
      <c r="C1" s="2"/>
      <c r="D1" s="2"/>
      <c r="E1" s="2"/>
      <c r="F1" s="2"/>
      <c r="G1" s="2"/>
      <c r="H1" s="2"/>
      <c r="I1" s="2"/>
    </row>
    <row r="2" spans="1:9" ht="15.75">
      <c r="A2" s="2" t="s">
        <v>20</v>
      </c>
      <c r="B2" s="2"/>
      <c r="C2" s="2"/>
      <c r="D2" s="2"/>
      <c r="E2" s="2"/>
      <c r="F2" s="2"/>
      <c r="G2" s="2"/>
      <c r="H2" s="2"/>
      <c r="I2" s="2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37</v>
      </c>
      <c r="B4" s="2"/>
      <c r="C4" s="2"/>
      <c r="D4" s="2"/>
      <c r="E4" s="2"/>
      <c r="F4" s="2"/>
      <c r="G4" s="2"/>
      <c r="H4" s="2"/>
      <c r="I4" s="2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s="61" customFormat="1" ht="20.25" customHeight="1">
      <c r="A6" s="183" t="s">
        <v>3</v>
      </c>
      <c r="B6" s="186" t="s">
        <v>7</v>
      </c>
      <c r="C6" s="186" t="s">
        <v>88</v>
      </c>
      <c r="D6" s="192" t="s">
        <v>9</v>
      </c>
      <c r="E6" s="192"/>
      <c r="F6" s="192"/>
      <c r="G6" s="192"/>
      <c r="H6" s="198" t="s">
        <v>2</v>
      </c>
      <c r="I6" s="195" t="s">
        <v>84</v>
      </c>
    </row>
    <row r="7" spans="1:9" s="61" customFormat="1" ht="20.25" customHeight="1">
      <c r="A7" s="184"/>
      <c r="B7" s="187"/>
      <c r="C7" s="187"/>
      <c r="D7" s="193" t="s">
        <v>4</v>
      </c>
      <c r="E7" s="194"/>
      <c r="F7" s="195" t="s">
        <v>5</v>
      </c>
      <c r="G7" s="195" t="s">
        <v>6</v>
      </c>
      <c r="H7" s="199"/>
      <c r="I7" s="197"/>
    </row>
    <row r="8" spans="1:9" s="61" customFormat="1" ht="24.75" customHeight="1">
      <c r="A8" s="187"/>
      <c r="B8" s="197"/>
      <c r="C8" s="185"/>
      <c r="D8" s="143" t="s">
        <v>111</v>
      </c>
      <c r="E8" s="143" t="s">
        <v>112</v>
      </c>
      <c r="F8" s="196"/>
      <c r="G8" s="196"/>
      <c r="H8" s="199"/>
      <c r="I8" s="196"/>
    </row>
    <row r="9" spans="1:9" ht="15.75">
      <c r="A9" s="141"/>
      <c r="B9" s="57" t="s">
        <v>135</v>
      </c>
      <c r="C9" s="16"/>
      <c r="D9" s="21"/>
      <c r="E9" s="21"/>
      <c r="F9" s="21"/>
      <c r="G9" s="21"/>
      <c r="H9" s="16"/>
      <c r="I9" s="21"/>
    </row>
    <row r="10" spans="1:9" ht="15.75">
      <c r="A10" s="115">
        <v>3</v>
      </c>
      <c r="B10" s="46" t="s">
        <v>159</v>
      </c>
      <c r="C10" s="27" t="s">
        <v>160</v>
      </c>
      <c r="D10" s="86">
        <v>8.23</v>
      </c>
      <c r="E10" s="86">
        <v>4.83</v>
      </c>
      <c r="F10" s="27">
        <v>8.09</v>
      </c>
      <c r="G10" s="27">
        <v>25.95</v>
      </c>
      <c r="H10" s="45">
        <v>212</v>
      </c>
      <c r="I10" s="27">
        <v>0.11</v>
      </c>
    </row>
    <row r="11" spans="1:9" ht="15.75">
      <c r="A11" s="111">
        <v>94</v>
      </c>
      <c r="B11" s="76" t="s">
        <v>104</v>
      </c>
      <c r="C11" s="15">
        <v>200</v>
      </c>
      <c r="D11" s="15">
        <v>6.51</v>
      </c>
      <c r="E11" s="139">
        <v>5</v>
      </c>
      <c r="F11" s="15">
        <v>6.35</v>
      </c>
      <c r="G11" s="15">
        <v>20.53</v>
      </c>
      <c r="H11" s="101">
        <v>165.25</v>
      </c>
      <c r="I11" s="15">
        <v>1.14</v>
      </c>
    </row>
    <row r="12" spans="1:9" ht="15.75">
      <c r="A12" s="112">
        <v>392</v>
      </c>
      <c r="B12" s="19" t="s">
        <v>187</v>
      </c>
      <c r="C12" s="22">
        <v>180</v>
      </c>
      <c r="D12" s="22">
        <v>0.06</v>
      </c>
      <c r="E12" s="22">
        <v>0</v>
      </c>
      <c r="F12" s="22">
        <v>0.02</v>
      </c>
      <c r="G12" s="22">
        <v>9.99</v>
      </c>
      <c r="H12" s="23">
        <v>40</v>
      </c>
      <c r="I12" s="22">
        <v>0.03</v>
      </c>
    </row>
    <row r="13" spans="1:9" ht="15.75">
      <c r="A13" s="113"/>
      <c r="B13" s="20" t="s">
        <v>203</v>
      </c>
      <c r="C13" s="22">
        <v>20</v>
      </c>
      <c r="D13" s="22"/>
      <c r="E13" s="22"/>
      <c r="F13" s="22"/>
      <c r="G13" s="22"/>
      <c r="H13" s="23"/>
      <c r="I13" s="22"/>
    </row>
    <row r="14" spans="1:9" ht="15.75">
      <c r="A14" s="124"/>
      <c r="B14" s="41"/>
      <c r="C14" s="96" t="s">
        <v>180</v>
      </c>
      <c r="D14" s="48">
        <f aca="true" t="shared" si="0" ref="D14:I14">SUM(D10:D13)</f>
        <v>14.8</v>
      </c>
      <c r="E14" s="48">
        <f t="shared" si="0"/>
        <v>9.83</v>
      </c>
      <c r="F14" s="48">
        <f t="shared" si="0"/>
        <v>14.459999999999999</v>
      </c>
      <c r="G14" s="48">
        <f t="shared" si="0"/>
        <v>56.470000000000006</v>
      </c>
      <c r="H14" s="48">
        <f t="shared" si="0"/>
        <v>417.25</v>
      </c>
      <c r="I14" s="48">
        <f t="shared" si="0"/>
        <v>1.28</v>
      </c>
    </row>
    <row r="15" spans="1:9" ht="15.75">
      <c r="A15" s="124"/>
      <c r="B15" s="50" t="s">
        <v>95</v>
      </c>
      <c r="C15" s="26"/>
      <c r="D15" s="48"/>
      <c r="E15" s="48"/>
      <c r="F15" s="48"/>
      <c r="G15" s="48"/>
      <c r="H15" s="48"/>
      <c r="I15" s="48"/>
    </row>
    <row r="16" spans="1:9" s="73" customFormat="1" ht="15.75">
      <c r="A16" s="155">
        <v>399</v>
      </c>
      <c r="B16" s="20" t="s">
        <v>73</v>
      </c>
      <c r="C16" s="55">
        <v>80</v>
      </c>
      <c r="D16" s="55">
        <v>0.5</v>
      </c>
      <c r="E16" s="55">
        <v>0</v>
      </c>
      <c r="F16" s="55">
        <v>0</v>
      </c>
      <c r="G16" s="55">
        <v>12.7</v>
      </c>
      <c r="H16" s="55">
        <v>52.67</v>
      </c>
      <c r="I16" s="55">
        <v>4</v>
      </c>
    </row>
    <row r="17" spans="1:9" ht="15.75">
      <c r="A17" s="115"/>
      <c r="B17" s="92" t="s">
        <v>82</v>
      </c>
      <c r="C17" s="27"/>
      <c r="D17" s="27"/>
      <c r="E17" s="27"/>
      <c r="F17" s="27"/>
      <c r="G17" s="27"/>
      <c r="H17" s="27"/>
      <c r="I17" s="27"/>
    </row>
    <row r="18" spans="1:9" ht="15.75" customHeight="1">
      <c r="A18" s="62">
        <v>10</v>
      </c>
      <c r="B18" s="94" t="s">
        <v>205</v>
      </c>
      <c r="C18" s="3">
        <v>60</v>
      </c>
      <c r="D18" s="22">
        <v>1.79</v>
      </c>
      <c r="E18" s="22">
        <v>0</v>
      </c>
      <c r="F18" s="22">
        <v>3.11</v>
      </c>
      <c r="G18" s="22">
        <v>3.75</v>
      </c>
      <c r="H18" s="23">
        <v>50.16</v>
      </c>
      <c r="I18" s="22">
        <v>6.6</v>
      </c>
    </row>
    <row r="19" spans="1:9" ht="15.75" customHeight="1">
      <c r="A19" s="111">
        <v>77</v>
      </c>
      <c r="B19" s="76" t="s">
        <v>170</v>
      </c>
      <c r="C19" s="15">
        <v>200</v>
      </c>
      <c r="D19" s="15">
        <v>2.34</v>
      </c>
      <c r="E19" s="15">
        <v>0</v>
      </c>
      <c r="F19" s="15">
        <v>2.83</v>
      </c>
      <c r="G19" s="15">
        <v>16.64</v>
      </c>
      <c r="H19" s="15">
        <v>101.25</v>
      </c>
      <c r="I19" s="15">
        <v>12</v>
      </c>
    </row>
    <row r="20" spans="1:9" ht="15.75">
      <c r="A20" s="112">
        <v>286</v>
      </c>
      <c r="B20" s="19" t="s">
        <v>206</v>
      </c>
      <c r="C20" s="22">
        <v>90</v>
      </c>
      <c r="D20" s="22">
        <v>11.33</v>
      </c>
      <c r="E20" s="22">
        <v>9.1</v>
      </c>
      <c r="F20" s="22">
        <v>12.53</v>
      </c>
      <c r="G20" s="22">
        <v>14.19</v>
      </c>
      <c r="H20" s="22">
        <v>215</v>
      </c>
      <c r="I20" s="22">
        <v>1.05</v>
      </c>
    </row>
    <row r="21" spans="1:9" ht="15.75">
      <c r="A21" s="112">
        <v>314</v>
      </c>
      <c r="B21" s="19" t="s">
        <v>207</v>
      </c>
      <c r="C21" s="22">
        <v>180</v>
      </c>
      <c r="D21" s="22">
        <v>2.56</v>
      </c>
      <c r="E21" s="22">
        <v>0.04</v>
      </c>
      <c r="F21" s="22">
        <v>4.17</v>
      </c>
      <c r="G21" s="22">
        <v>26.57</v>
      </c>
      <c r="H21" s="22">
        <v>154.05</v>
      </c>
      <c r="I21" s="22" t="s">
        <v>10</v>
      </c>
    </row>
    <row r="22" spans="1:9" ht="15.75">
      <c r="A22" s="119">
        <v>376</v>
      </c>
      <c r="B22" s="19" t="s">
        <v>23</v>
      </c>
      <c r="C22" s="23">
        <v>180</v>
      </c>
      <c r="D22" s="22">
        <v>0.4</v>
      </c>
      <c r="E22" s="22">
        <v>0</v>
      </c>
      <c r="F22" s="22">
        <v>0.02</v>
      </c>
      <c r="G22" s="23">
        <v>24.99</v>
      </c>
      <c r="H22" s="22">
        <v>101.7</v>
      </c>
      <c r="I22" s="22">
        <v>0.36</v>
      </c>
    </row>
    <row r="23" spans="1:9" ht="15.75">
      <c r="A23" s="119"/>
      <c r="B23" s="19" t="s">
        <v>12</v>
      </c>
      <c r="C23" s="23">
        <v>50</v>
      </c>
      <c r="D23" s="22">
        <v>3.5</v>
      </c>
      <c r="E23" s="22">
        <v>0</v>
      </c>
      <c r="F23" s="22">
        <v>0.55</v>
      </c>
      <c r="G23" s="23">
        <v>20.15</v>
      </c>
      <c r="H23" s="22">
        <v>96.5</v>
      </c>
      <c r="I23" s="22" t="s">
        <v>10</v>
      </c>
    </row>
    <row r="24" spans="1:9" ht="15.75">
      <c r="A24" s="124"/>
      <c r="B24" s="41"/>
      <c r="C24" s="96" t="s">
        <v>181</v>
      </c>
      <c r="D24" s="44">
        <f aca="true" t="shared" si="1" ref="D24:I24">SUM(D18:D23)</f>
        <v>21.919999999999998</v>
      </c>
      <c r="E24" s="44">
        <f t="shared" si="1"/>
        <v>9.139999999999999</v>
      </c>
      <c r="F24" s="44">
        <f t="shared" si="1"/>
        <v>23.21</v>
      </c>
      <c r="G24" s="44">
        <f t="shared" si="1"/>
        <v>106.28999999999999</v>
      </c>
      <c r="H24" s="44">
        <f t="shared" si="1"/>
        <v>718.6600000000001</v>
      </c>
      <c r="I24" s="44">
        <f t="shared" si="1"/>
        <v>20.01</v>
      </c>
    </row>
    <row r="25" spans="1:9" ht="15.75">
      <c r="A25" s="122"/>
      <c r="B25" s="51"/>
      <c r="C25" s="95"/>
      <c r="D25" s="34"/>
      <c r="E25" s="34"/>
      <c r="F25" s="34"/>
      <c r="G25" s="34"/>
      <c r="H25" s="34"/>
      <c r="I25" s="34"/>
    </row>
    <row r="26" spans="1:9" ht="15.75">
      <c r="A26" s="121"/>
      <c r="B26" s="29" t="s">
        <v>126</v>
      </c>
      <c r="C26" s="21"/>
      <c r="D26" s="33"/>
      <c r="E26" s="33"/>
      <c r="F26" s="33"/>
      <c r="G26" s="33"/>
      <c r="H26" s="33"/>
      <c r="I26" s="33"/>
    </row>
    <row r="27" spans="1:9" ht="15.75">
      <c r="A27" s="118" t="s">
        <v>31</v>
      </c>
      <c r="B27" s="19" t="s">
        <v>214</v>
      </c>
      <c r="C27" s="22">
        <v>100</v>
      </c>
      <c r="D27" s="22">
        <v>17.17</v>
      </c>
      <c r="E27" s="22">
        <v>16.14</v>
      </c>
      <c r="F27" s="22">
        <v>13.47</v>
      </c>
      <c r="G27" s="22">
        <v>13.06</v>
      </c>
      <c r="H27" s="22">
        <v>249.91</v>
      </c>
      <c r="I27" s="22">
        <v>0.23</v>
      </c>
    </row>
    <row r="28" spans="1:9" ht="15.75">
      <c r="A28" s="118" t="s">
        <v>27</v>
      </c>
      <c r="B28" s="19" t="s">
        <v>26</v>
      </c>
      <c r="C28" s="23">
        <v>50</v>
      </c>
      <c r="D28" s="22">
        <v>1.83</v>
      </c>
      <c r="E28" s="22">
        <v>0.31</v>
      </c>
      <c r="F28" s="22">
        <v>2.76</v>
      </c>
      <c r="G28" s="22">
        <v>3.96</v>
      </c>
      <c r="H28" s="23">
        <v>66.81</v>
      </c>
      <c r="I28" s="22">
        <v>0.13</v>
      </c>
    </row>
    <row r="29" spans="1:9" ht="15.75">
      <c r="A29" s="118">
        <v>401</v>
      </c>
      <c r="B29" s="19" t="s">
        <v>121</v>
      </c>
      <c r="C29" s="22">
        <v>150</v>
      </c>
      <c r="D29" s="22">
        <v>5.8</v>
      </c>
      <c r="E29" s="22">
        <v>5.8</v>
      </c>
      <c r="F29" s="22">
        <v>5</v>
      </c>
      <c r="G29" s="22">
        <v>8</v>
      </c>
      <c r="H29" s="22">
        <v>100</v>
      </c>
      <c r="I29" s="22">
        <v>1.4</v>
      </c>
    </row>
    <row r="30" spans="1:9" ht="15.75">
      <c r="A30" s="113"/>
      <c r="B30" s="20" t="s">
        <v>32</v>
      </c>
      <c r="C30" s="22">
        <v>50</v>
      </c>
      <c r="D30" s="22">
        <v>2.22</v>
      </c>
      <c r="E30" s="22">
        <v>0</v>
      </c>
      <c r="F30" s="22">
        <v>0.87</v>
      </c>
      <c r="G30" s="22">
        <v>15.4</v>
      </c>
      <c r="H30" s="23">
        <v>75</v>
      </c>
      <c r="I30" s="22" t="s">
        <v>10</v>
      </c>
    </row>
    <row r="31" spans="1:9" ht="15.75">
      <c r="A31" s="126"/>
      <c r="B31" s="41"/>
      <c r="C31" s="43"/>
      <c r="D31" s="26"/>
      <c r="E31" s="26"/>
      <c r="F31" s="26"/>
      <c r="G31" s="26"/>
      <c r="H31" s="26"/>
      <c r="I31" s="26"/>
    </row>
    <row r="32" spans="1:9" ht="15.75">
      <c r="A32" s="124"/>
      <c r="B32" s="41"/>
      <c r="C32" s="98" t="s">
        <v>182</v>
      </c>
      <c r="D32" s="48">
        <f aca="true" t="shared" si="2" ref="D32:I32">SUM(D27:D31)</f>
        <v>27.02</v>
      </c>
      <c r="E32" s="48">
        <f t="shared" si="2"/>
        <v>22.25</v>
      </c>
      <c r="F32" s="48">
        <f t="shared" si="2"/>
        <v>22.1</v>
      </c>
      <c r="G32" s="48">
        <f t="shared" si="2"/>
        <v>40.42</v>
      </c>
      <c r="H32" s="48">
        <f t="shared" si="2"/>
        <v>491.72</v>
      </c>
      <c r="I32" s="48">
        <f t="shared" si="2"/>
        <v>1.7599999999999998</v>
      </c>
    </row>
    <row r="33" spans="1:9" ht="15.75">
      <c r="A33" s="41"/>
      <c r="B33" s="40" t="s">
        <v>97</v>
      </c>
      <c r="C33" s="169">
        <v>1635</v>
      </c>
      <c r="D33" s="48">
        <f aca="true" t="shared" si="3" ref="D33:I33">D14+D16+D24+D25+D32</f>
        <v>64.24</v>
      </c>
      <c r="E33" s="48">
        <f t="shared" si="3"/>
        <v>41.22</v>
      </c>
      <c r="F33" s="48">
        <f t="shared" si="3"/>
        <v>59.77</v>
      </c>
      <c r="G33" s="48">
        <f t="shared" si="3"/>
        <v>215.88</v>
      </c>
      <c r="H33" s="48">
        <f t="shared" si="3"/>
        <v>1680.3000000000002</v>
      </c>
      <c r="I33" s="48">
        <f t="shared" si="3"/>
        <v>27.050000000000004</v>
      </c>
    </row>
    <row r="34" spans="1:9" ht="15.75">
      <c r="A34" s="8"/>
      <c r="B34" s="40" t="s">
        <v>24</v>
      </c>
      <c r="C34" s="40"/>
      <c r="D34" s="10">
        <v>54</v>
      </c>
      <c r="E34" s="10"/>
      <c r="F34" s="10">
        <v>60</v>
      </c>
      <c r="G34" s="10">
        <v>261</v>
      </c>
      <c r="H34" s="10">
        <v>1800</v>
      </c>
      <c r="I34" s="10">
        <v>50</v>
      </c>
    </row>
    <row r="35" spans="1:9" ht="15.75">
      <c r="A35" s="8"/>
      <c r="B35" s="5" t="s">
        <v>21</v>
      </c>
      <c r="C35" s="8"/>
      <c r="D35" s="6">
        <f>D33/D34*100-100</f>
        <v>18.962962962962962</v>
      </c>
      <c r="F35" s="6">
        <f>F33/F34*100-100</f>
        <v>-0.38333333333332575</v>
      </c>
      <c r="G35" s="6">
        <f>G33/G34*100-100</f>
        <v>-17.287356321839084</v>
      </c>
      <c r="H35" s="6">
        <f>H33/H34*100-100</f>
        <v>-6.6499999999999915</v>
      </c>
      <c r="I35" s="6">
        <f>I33/I34*100-100</f>
        <v>-45.9</v>
      </c>
    </row>
    <row r="36" spans="1:9" ht="15.75">
      <c r="A36" s="8"/>
      <c r="B36" s="153" t="s">
        <v>115</v>
      </c>
      <c r="C36" s="8"/>
      <c r="D36" s="6"/>
      <c r="E36" s="144">
        <v>0.526</v>
      </c>
      <c r="F36" s="6"/>
      <c r="G36" s="6"/>
      <c r="H36" s="6"/>
      <c r="I36" s="6"/>
    </row>
    <row r="37" spans="1:9" ht="15.75">
      <c r="A37" s="31"/>
      <c r="B37" s="5" t="s">
        <v>78</v>
      </c>
      <c r="C37" s="22"/>
      <c r="D37" s="22">
        <v>1</v>
      </c>
      <c r="E37" s="22"/>
      <c r="F37" s="91">
        <f>F33/D33</f>
        <v>0.930417185554172</v>
      </c>
      <c r="G37" s="38">
        <f>G33/D33</f>
        <v>3.3605230386052307</v>
      </c>
      <c r="H37" s="22"/>
      <c r="I37" s="22"/>
    </row>
    <row r="38" ht="12.75">
      <c r="B38" s="102" t="s">
        <v>100</v>
      </c>
    </row>
    <row r="40" spans="2:3" ht="15.75">
      <c r="B40" s="87"/>
      <c r="C40" s="90"/>
    </row>
    <row r="41" spans="2:3" ht="15.75">
      <c r="B41" s="87"/>
      <c r="C41" s="90"/>
    </row>
    <row r="42" spans="2:3" ht="15.75">
      <c r="B42" s="87"/>
      <c r="C42" s="90"/>
    </row>
    <row r="43" spans="2:3" ht="15.75">
      <c r="B43" s="87"/>
      <c r="C43" s="90"/>
    </row>
    <row r="44" spans="2:3" ht="15.75">
      <c r="B44" s="87"/>
      <c r="C44" s="90"/>
    </row>
  </sheetData>
  <sheetProtection/>
  <mergeCells count="9">
    <mergeCell ref="I6:I8"/>
    <mergeCell ref="H6:H8"/>
    <mergeCell ref="A6:A8"/>
    <mergeCell ref="B6:B8"/>
    <mergeCell ref="C6:C8"/>
    <mergeCell ref="D6:G6"/>
    <mergeCell ref="D7:E7"/>
    <mergeCell ref="F7:F8"/>
    <mergeCell ref="G7:G8"/>
  </mergeCells>
  <printOptions/>
  <pageMargins left="0.75" right="0.75" top="0.68" bottom="1" header="0.5" footer="0.5"/>
  <pageSetup horizontalDpi="600" verticalDpi="600" orientation="landscape" paperSize="9" scale="70" r:id="rId1"/>
  <headerFooter alignWithMargins="0">
    <oddFooter>&amp;R9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44"/>
  <sheetViews>
    <sheetView zoomScale="80" zoomScaleNormal="80" zoomScalePageLayoutView="0" workbookViewId="0" topLeftCell="A10">
      <selection activeCell="L33" sqref="L33"/>
    </sheetView>
  </sheetViews>
  <sheetFormatPr defaultColWidth="9.140625" defaultRowHeight="12.75"/>
  <cols>
    <col min="1" max="1" width="12.8515625" style="0" customWidth="1"/>
    <col min="2" max="2" width="52.57421875" style="0" customWidth="1"/>
    <col min="3" max="3" width="22.7109375" style="0" customWidth="1"/>
    <col min="4" max="5" width="7.7109375" style="0" customWidth="1"/>
    <col min="6" max="6" width="7.8515625" style="0" customWidth="1"/>
    <col min="7" max="7" width="8.00390625" style="0" customWidth="1"/>
    <col min="8" max="8" width="27.28125" style="0" customWidth="1"/>
    <col min="9" max="9" width="21.28125" style="0" customWidth="1"/>
    <col min="10" max="10" width="8.421875" style="0" customWidth="1"/>
    <col min="11" max="11" width="7.8515625" style="0" customWidth="1"/>
  </cols>
  <sheetData>
    <row r="1" spans="1:9" ht="15.75">
      <c r="A1" s="1" t="s">
        <v>17</v>
      </c>
      <c r="B1" s="1"/>
      <c r="C1" s="2"/>
      <c r="D1" s="2"/>
      <c r="E1" s="2"/>
      <c r="F1" s="2"/>
      <c r="G1" s="2"/>
      <c r="H1" s="2"/>
      <c r="I1" s="2"/>
    </row>
    <row r="2" spans="1:9" ht="15.75">
      <c r="A2" s="2" t="s">
        <v>20</v>
      </c>
      <c r="B2" s="2"/>
      <c r="C2" s="2"/>
      <c r="D2" s="2"/>
      <c r="E2" s="2"/>
      <c r="F2" s="2"/>
      <c r="G2" s="2"/>
      <c r="H2" s="2"/>
      <c r="I2" s="2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37</v>
      </c>
      <c r="B4" s="2"/>
      <c r="C4" s="2"/>
      <c r="D4" s="2"/>
      <c r="E4" s="2"/>
      <c r="F4" s="2"/>
      <c r="G4" s="2"/>
      <c r="H4" s="2"/>
      <c r="I4" s="2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21.75" customHeight="1">
      <c r="A6" s="183" t="s">
        <v>3</v>
      </c>
      <c r="B6" s="186" t="s">
        <v>7</v>
      </c>
      <c r="C6" s="186" t="s">
        <v>88</v>
      </c>
      <c r="D6" s="192" t="s">
        <v>9</v>
      </c>
      <c r="E6" s="192"/>
      <c r="F6" s="192"/>
      <c r="G6" s="192"/>
      <c r="H6" s="198" t="s">
        <v>2</v>
      </c>
      <c r="I6" s="195" t="s">
        <v>84</v>
      </c>
    </row>
    <row r="7" spans="1:9" ht="21.75" customHeight="1">
      <c r="A7" s="184"/>
      <c r="B7" s="187"/>
      <c r="C7" s="187"/>
      <c r="D7" s="193" t="s">
        <v>4</v>
      </c>
      <c r="E7" s="194"/>
      <c r="F7" s="195" t="s">
        <v>5</v>
      </c>
      <c r="G7" s="195" t="s">
        <v>6</v>
      </c>
      <c r="H7" s="199"/>
      <c r="I7" s="197"/>
    </row>
    <row r="8" spans="1:9" ht="21.75" customHeight="1">
      <c r="A8" s="187"/>
      <c r="B8" s="197"/>
      <c r="C8" s="185"/>
      <c r="D8" s="143" t="s">
        <v>111</v>
      </c>
      <c r="E8" s="143" t="s">
        <v>112</v>
      </c>
      <c r="F8" s="196"/>
      <c r="G8" s="196"/>
      <c r="H8" s="199"/>
      <c r="I8" s="196"/>
    </row>
    <row r="9" spans="1:9" ht="15.75">
      <c r="A9" s="16"/>
      <c r="B9" s="57" t="s">
        <v>125</v>
      </c>
      <c r="C9" s="16"/>
      <c r="D9" s="21"/>
      <c r="E9" s="21"/>
      <c r="F9" s="21"/>
      <c r="G9" s="21"/>
      <c r="H9" s="16"/>
      <c r="I9" s="21"/>
    </row>
    <row r="10" spans="1:9" ht="15.75">
      <c r="A10" s="112">
        <v>1</v>
      </c>
      <c r="B10" s="171" t="s">
        <v>117</v>
      </c>
      <c r="C10" s="22" t="s">
        <v>183</v>
      </c>
      <c r="D10" s="22">
        <v>1.23</v>
      </c>
      <c r="E10" s="22">
        <v>0.04</v>
      </c>
      <c r="F10" s="22">
        <v>3.78</v>
      </c>
      <c r="G10" s="22">
        <v>7.31</v>
      </c>
      <c r="H10" s="23">
        <v>68</v>
      </c>
      <c r="I10" s="3" t="s">
        <v>10</v>
      </c>
    </row>
    <row r="11" spans="1:9" ht="15.75">
      <c r="A11" s="156">
        <v>94</v>
      </c>
      <c r="B11" s="5" t="s">
        <v>198</v>
      </c>
      <c r="C11" s="66">
        <v>200</v>
      </c>
      <c r="D11" s="66">
        <v>3.61</v>
      </c>
      <c r="E11" s="66">
        <v>0.04</v>
      </c>
      <c r="F11" s="66">
        <v>5.22</v>
      </c>
      <c r="G11" s="65">
        <v>22.83</v>
      </c>
      <c r="H11" s="66">
        <v>152.38</v>
      </c>
      <c r="I11" s="66" t="s">
        <v>10</v>
      </c>
    </row>
    <row r="12" spans="1:9" ht="15.75">
      <c r="A12" s="124">
        <v>397</v>
      </c>
      <c r="B12" s="172" t="s">
        <v>208</v>
      </c>
      <c r="C12" s="26">
        <v>180</v>
      </c>
      <c r="D12" s="26">
        <v>3.67</v>
      </c>
      <c r="E12" s="26">
        <v>3.19</v>
      </c>
      <c r="F12" s="26">
        <v>3.19</v>
      </c>
      <c r="G12" s="43">
        <v>15.82</v>
      </c>
      <c r="H12" s="26">
        <v>100</v>
      </c>
      <c r="I12" s="22">
        <v>1.43</v>
      </c>
    </row>
    <row r="13" spans="1:9" ht="15.75">
      <c r="A13" s="113"/>
      <c r="B13" s="171" t="s">
        <v>209</v>
      </c>
      <c r="C13" s="22">
        <v>100</v>
      </c>
      <c r="D13" s="22"/>
      <c r="E13" s="22"/>
      <c r="F13" s="22"/>
      <c r="G13" s="22"/>
      <c r="H13" s="23"/>
      <c r="I13" s="22"/>
    </row>
    <row r="14" spans="1:9" ht="15.75">
      <c r="A14" s="124"/>
      <c r="B14" s="173"/>
      <c r="C14" s="161">
        <v>510</v>
      </c>
      <c r="D14" s="48">
        <f aca="true" t="shared" si="0" ref="D14:I14">SUM(D10:D13)</f>
        <v>8.51</v>
      </c>
      <c r="E14" s="48">
        <f t="shared" si="0"/>
        <v>3.27</v>
      </c>
      <c r="F14" s="48">
        <f t="shared" si="0"/>
        <v>12.19</v>
      </c>
      <c r="G14" s="48">
        <f t="shared" si="0"/>
        <v>45.959999999999994</v>
      </c>
      <c r="H14" s="48">
        <f t="shared" si="0"/>
        <v>320.38</v>
      </c>
      <c r="I14" s="48">
        <f t="shared" si="0"/>
        <v>1.43</v>
      </c>
    </row>
    <row r="15" spans="1:9" ht="15.75">
      <c r="A15" s="124"/>
      <c r="B15" s="174" t="s">
        <v>95</v>
      </c>
      <c r="C15" s="26"/>
      <c r="D15" s="48"/>
      <c r="E15" s="48"/>
      <c r="F15" s="48"/>
      <c r="G15" s="48"/>
      <c r="H15" s="48"/>
      <c r="I15" s="48"/>
    </row>
    <row r="16" spans="1:9" ht="15.75">
      <c r="A16" s="155">
        <v>399</v>
      </c>
      <c r="B16" s="175" t="s">
        <v>79</v>
      </c>
      <c r="C16" s="55">
        <v>80</v>
      </c>
      <c r="D16" s="55">
        <v>0.5</v>
      </c>
      <c r="E16" s="55">
        <v>0</v>
      </c>
      <c r="F16" s="55">
        <v>0</v>
      </c>
      <c r="G16" s="55">
        <v>10.1</v>
      </c>
      <c r="H16" s="55">
        <v>42.67</v>
      </c>
      <c r="I16" s="93">
        <v>2</v>
      </c>
    </row>
    <row r="17" spans="1:9" ht="15.75">
      <c r="A17" s="115"/>
      <c r="B17" s="176" t="s">
        <v>81</v>
      </c>
      <c r="C17" s="27"/>
      <c r="D17" s="27"/>
      <c r="E17" s="27"/>
      <c r="F17" s="27"/>
      <c r="G17" s="27"/>
      <c r="H17" s="27"/>
      <c r="I17" s="27"/>
    </row>
    <row r="18" spans="1:9" ht="15.75">
      <c r="A18" s="112">
        <v>54</v>
      </c>
      <c r="B18" s="177" t="s">
        <v>184</v>
      </c>
      <c r="C18" s="22">
        <v>60</v>
      </c>
      <c r="D18" s="22">
        <v>1.32</v>
      </c>
      <c r="E18" s="22">
        <v>0</v>
      </c>
      <c r="F18" s="22">
        <v>2.76</v>
      </c>
      <c r="G18" s="22">
        <v>6.53</v>
      </c>
      <c r="H18" s="23">
        <v>56.22</v>
      </c>
      <c r="I18" s="22">
        <v>3.07</v>
      </c>
    </row>
    <row r="19" spans="1:9" s="80" customFormat="1" ht="17.25" customHeight="1">
      <c r="A19" s="118">
        <v>76</v>
      </c>
      <c r="B19" s="177" t="s">
        <v>76</v>
      </c>
      <c r="C19" s="22">
        <v>200</v>
      </c>
      <c r="D19" s="86">
        <v>2</v>
      </c>
      <c r="E19" s="86">
        <v>0</v>
      </c>
      <c r="F19" s="27">
        <v>5.11</v>
      </c>
      <c r="G19" s="27">
        <v>16.93</v>
      </c>
      <c r="H19" s="27">
        <v>121.75</v>
      </c>
      <c r="I19" s="22">
        <v>7.54</v>
      </c>
    </row>
    <row r="20" spans="1:9" ht="15.75">
      <c r="A20" s="112">
        <v>275</v>
      </c>
      <c r="B20" s="177" t="s">
        <v>210</v>
      </c>
      <c r="C20" s="21" t="s">
        <v>185</v>
      </c>
      <c r="D20" s="33">
        <v>7.26</v>
      </c>
      <c r="E20" s="33">
        <v>7.26</v>
      </c>
      <c r="F20" s="33">
        <v>15.77</v>
      </c>
      <c r="G20" s="33">
        <v>0.26</v>
      </c>
      <c r="H20" s="33">
        <v>171.6</v>
      </c>
      <c r="I20" s="33">
        <v>0</v>
      </c>
    </row>
    <row r="21" spans="1:9" ht="15.75">
      <c r="A21" s="119">
        <v>304</v>
      </c>
      <c r="B21" s="177" t="s">
        <v>215</v>
      </c>
      <c r="C21" s="23">
        <v>150</v>
      </c>
      <c r="D21" s="39">
        <v>20.3</v>
      </c>
      <c r="E21" s="39">
        <v>16.61</v>
      </c>
      <c r="F21" s="39">
        <v>17</v>
      </c>
      <c r="G21" s="72">
        <v>35.69</v>
      </c>
      <c r="H21" s="38">
        <v>143.3</v>
      </c>
      <c r="I21" s="39">
        <v>1.01</v>
      </c>
    </row>
    <row r="22" spans="1:9" ht="17.25" customHeight="1">
      <c r="A22" s="119">
        <v>376</v>
      </c>
      <c r="B22" s="177" t="s">
        <v>23</v>
      </c>
      <c r="C22" s="23">
        <v>180</v>
      </c>
      <c r="D22" s="22">
        <v>0.4</v>
      </c>
      <c r="E22" s="22">
        <v>0</v>
      </c>
      <c r="F22" s="22">
        <v>0.02</v>
      </c>
      <c r="G22" s="23">
        <v>24.99</v>
      </c>
      <c r="H22" s="22">
        <v>101.7</v>
      </c>
      <c r="I22" s="22">
        <v>0.36</v>
      </c>
    </row>
    <row r="23" spans="1:9" ht="15.75">
      <c r="A23" s="119"/>
      <c r="B23" s="177" t="s">
        <v>12</v>
      </c>
      <c r="C23" s="23">
        <v>50</v>
      </c>
      <c r="D23" s="22">
        <v>3.5</v>
      </c>
      <c r="E23" s="22">
        <v>0</v>
      </c>
      <c r="F23" s="22">
        <v>0.55</v>
      </c>
      <c r="G23" s="23">
        <v>20.15</v>
      </c>
      <c r="H23" s="22">
        <v>96.5</v>
      </c>
      <c r="I23" s="22" t="s">
        <v>10</v>
      </c>
    </row>
    <row r="24" spans="1:9" ht="15.75">
      <c r="A24" s="124"/>
      <c r="B24" s="173"/>
      <c r="C24" s="161" t="s">
        <v>175</v>
      </c>
      <c r="D24" s="44">
        <f aca="true" t="shared" si="1" ref="D24:I24">SUM(D18:D23)</f>
        <v>34.78</v>
      </c>
      <c r="E24" s="44">
        <f t="shared" si="1"/>
        <v>23.869999999999997</v>
      </c>
      <c r="F24" s="44">
        <f t="shared" si="1"/>
        <v>41.21</v>
      </c>
      <c r="G24" s="44">
        <f t="shared" si="1"/>
        <v>104.54999999999998</v>
      </c>
      <c r="H24" s="44">
        <f t="shared" si="1"/>
        <v>691.07</v>
      </c>
      <c r="I24" s="44">
        <f t="shared" si="1"/>
        <v>11.979999999999999</v>
      </c>
    </row>
    <row r="25" spans="1:9" ht="15.75">
      <c r="A25" s="122"/>
      <c r="B25" s="179"/>
      <c r="C25" s="95"/>
      <c r="D25" s="34"/>
      <c r="E25" s="34"/>
      <c r="F25" s="34"/>
      <c r="G25" s="34"/>
      <c r="H25" s="34"/>
      <c r="I25" s="34"/>
    </row>
    <row r="26" spans="1:9" ht="15.75">
      <c r="A26" s="121"/>
      <c r="B26" s="178" t="s">
        <v>134</v>
      </c>
      <c r="C26" s="21"/>
      <c r="D26" s="33"/>
      <c r="E26" s="33"/>
      <c r="F26" s="33"/>
      <c r="G26" s="33"/>
      <c r="H26" s="33"/>
      <c r="I26" s="33"/>
    </row>
    <row r="27" spans="1:9" ht="15.75">
      <c r="A27" s="121">
        <v>213</v>
      </c>
      <c r="B27" s="177" t="s">
        <v>211</v>
      </c>
      <c r="C27" s="23">
        <v>40</v>
      </c>
      <c r="D27" s="22">
        <v>13.59</v>
      </c>
      <c r="E27" s="22">
        <v>13.59</v>
      </c>
      <c r="F27" s="22">
        <v>4.41</v>
      </c>
      <c r="G27" s="22">
        <v>9.24</v>
      </c>
      <c r="H27" s="37">
        <v>130.5</v>
      </c>
      <c r="I27" s="22">
        <v>2.95</v>
      </c>
    </row>
    <row r="28" spans="1:9" ht="15.75">
      <c r="A28" s="112">
        <v>5</v>
      </c>
      <c r="B28" s="177" t="s">
        <v>153</v>
      </c>
      <c r="C28" s="22">
        <v>60</v>
      </c>
      <c r="D28" s="26">
        <v>4.13</v>
      </c>
      <c r="E28" s="26">
        <v>0</v>
      </c>
      <c r="F28" s="26">
        <v>6.47</v>
      </c>
      <c r="G28" s="26">
        <v>18.86</v>
      </c>
      <c r="H28" s="26">
        <v>150.2</v>
      </c>
      <c r="I28" s="26">
        <v>34.32</v>
      </c>
    </row>
    <row r="29" spans="1:9" ht="15.75">
      <c r="A29" s="118">
        <v>392</v>
      </c>
      <c r="B29" s="177" t="s">
        <v>103</v>
      </c>
      <c r="C29" s="22">
        <v>180</v>
      </c>
      <c r="D29" s="22">
        <v>0.06</v>
      </c>
      <c r="E29" s="22">
        <v>0</v>
      </c>
      <c r="F29" s="22">
        <v>0.02</v>
      </c>
      <c r="G29" s="22">
        <v>9.99</v>
      </c>
      <c r="H29" s="22">
        <v>40</v>
      </c>
      <c r="I29" s="22">
        <v>0.03</v>
      </c>
    </row>
    <row r="30" spans="1:9" ht="15.75">
      <c r="A30" s="113"/>
      <c r="B30" s="171" t="s">
        <v>32</v>
      </c>
      <c r="C30" s="22">
        <v>40</v>
      </c>
      <c r="D30" s="22">
        <v>2.96</v>
      </c>
      <c r="E30" s="22">
        <v>0</v>
      </c>
      <c r="F30" s="22">
        <v>1.16</v>
      </c>
      <c r="G30" s="22">
        <v>20.56</v>
      </c>
      <c r="H30" s="23">
        <v>100</v>
      </c>
      <c r="I30" s="22" t="s">
        <v>10</v>
      </c>
    </row>
    <row r="31" spans="1:9" ht="15.75">
      <c r="A31" s="113"/>
      <c r="B31" s="172"/>
      <c r="C31" s="26"/>
      <c r="D31" s="26"/>
      <c r="E31" s="26"/>
      <c r="F31" s="26"/>
      <c r="G31" s="26"/>
      <c r="H31" s="43"/>
      <c r="I31" s="26"/>
    </row>
    <row r="32" spans="1:9" ht="15.75">
      <c r="A32" s="41"/>
      <c r="B32" s="173"/>
      <c r="C32" s="98">
        <v>320</v>
      </c>
      <c r="D32" s="48">
        <f aca="true" t="shared" si="2" ref="D32:I32">SUM(D27:D31)</f>
        <v>20.74</v>
      </c>
      <c r="E32" s="48">
        <f t="shared" si="2"/>
        <v>13.59</v>
      </c>
      <c r="F32" s="48">
        <f t="shared" si="2"/>
        <v>12.059999999999999</v>
      </c>
      <c r="G32" s="48">
        <f t="shared" si="2"/>
        <v>58.650000000000006</v>
      </c>
      <c r="H32" s="48">
        <f t="shared" si="2"/>
        <v>420.7</v>
      </c>
      <c r="I32" s="48">
        <f t="shared" si="2"/>
        <v>37.300000000000004</v>
      </c>
    </row>
    <row r="33" spans="1:9" ht="15.75">
      <c r="A33" s="41"/>
      <c r="B33" s="180" t="s">
        <v>98</v>
      </c>
      <c r="C33" s="169">
        <v>1680</v>
      </c>
      <c r="D33" s="48">
        <f aca="true" t="shared" si="3" ref="D33:I33">D14+D16+D24+D25+D32</f>
        <v>64.53</v>
      </c>
      <c r="E33" s="48">
        <f t="shared" si="3"/>
        <v>40.73</v>
      </c>
      <c r="F33" s="48">
        <f t="shared" si="3"/>
        <v>65.46</v>
      </c>
      <c r="G33" s="48">
        <f t="shared" si="3"/>
        <v>219.26</v>
      </c>
      <c r="H33" s="48">
        <f t="shared" si="3"/>
        <v>1474.8200000000002</v>
      </c>
      <c r="I33" s="48">
        <f t="shared" si="3"/>
        <v>52.71</v>
      </c>
    </row>
    <row r="34" spans="1:9" ht="15.75">
      <c r="A34" s="8"/>
      <c r="B34" s="180" t="s">
        <v>24</v>
      </c>
      <c r="C34" s="40"/>
      <c r="D34" s="10">
        <v>54</v>
      </c>
      <c r="E34" s="10"/>
      <c r="F34" s="10">
        <v>60</v>
      </c>
      <c r="G34" s="10">
        <v>261</v>
      </c>
      <c r="H34" s="10">
        <v>1800</v>
      </c>
      <c r="I34" s="10">
        <v>50</v>
      </c>
    </row>
    <row r="35" spans="1:9" ht="15.75">
      <c r="A35" s="8"/>
      <c r="B35" s="181" t="s">
        <v>21</v>
      </c>
      <c r="C35" s="8"/>
      <c r="D35" s="6">
        <f>D33/D34*100-100</f>
        <v>19.5</v>
      </c>
      <c r="F35" s="6">
        <f>F33/F34*100-100</f>
        <v>9.099999999999994</v>
      </c>
      <c r="G35" s="6">
        <f>G33/G34*100-100</f>
        <v>-15.992337164750964</v>
      </c>
      <c r="H35" s="6">
        <f>H33/H34*100-100</f>
        <v>-18.065555555555548</v>
      </c>
      <c r="I35" s="6">
        <f>I33/I34*100-100</f>
        <v>5.420000000000002</v>
      </c>
    </row>
    <row r="36" spans="1:9" ht="15.75">
      <c r="A36" s="8"/>
      <c r="B36" s="182" t="s">
        <v>115</v>
      </c>
      <c r="C36" s="8"/>
      <c r="D36" s="6"/>
      <c r="E36" s="144">
        <v>0.571</v>
      </c>
      <c r="F36" s="6"/>
      <c r="G36" s="6"/>
      <c r="H36" s="6"/>
      <c r="I36" s="6"/>
    </row>
    <row r="37" spans="1:9" ht="15.75">
      <c r="A37" s="31"/>
      <c r="B37" s="5" t="s">
        <v>78</v>
      </c>
      <c r="C37" s="22"/>
      <c r="D37" s="22">
        <v>1</v>
      </c>
      <c r="E37" s="22"/>
      <c r="F37" s="91">
        <f>D33/F33</f>
        <v>0.9857928505957838</v>
      </c>
      <c r="G37" s="38">
        <f>G33/D33</f>
        <v>3.3977994731132806</v>
      </c>
      <c r="H37" s="22"/>
      <c r="I37" s="22"/>
    </row>
    <row r="38" ht="12.75">
      <c r="B38" s="102" t="s">
        <v>100</v>
      </c>
    </row>
    <row r="40" spans="2:3" ht="15.75">
      <c r="B40" s="87"/>
      <c r="C40" s="90"/>
    </row>
    <row r="41" spans="2:3" ht="15.75">
      <c r="B41" s="87"/>
      <c r="C41" s="90"/>
    </row>
    <row r="42" spans="2:3" ht="15.75">
      <c r="B42" s="87"/>
      <c r="C42" s="90"/>
    </row>
    <row r="43" spans="2:3" ht="15.75">
      <c r="B43" s="87"/>
      <c r="C43" s="90"/>
    </row>
    <row r="44" spans="2:3" ht="15.75">
      <c r="B44" s="87"/>
      <c r="C44" s="90"/>
    </row>
  </sheetData>
  <sheetProtection/>
  <mergeCells count="9">
    <mergeCell ref="I6:I8"/>
    <mergeCell ref="H6:H8"/>
    <mergeCell ref="A6:A8"/>
    <mergeCell ref="B6:B8"/>
    <mergeCell ref="C6:C8"/>
    <mergeCell ref="D6:G6"/>
    <mergeCell ref="D7:E7"/>
    <mergeCell ref="F7:F8"/>
    <mergeCell ref="G7:G8"/>
  </mergeCells>
  <printOptions/>
  <pageMargins left="0.86" right="0.75" top="0.67" bottom="1" header="0.5" footer="0.5"/>
  <pageSetup horizontalDpi="600" verticalDpi="600" orientation="landscape" paperSize="9" scale="70" r:id="rId1"/>
  <headerFooter alignWithMargins="0">
    <oddFooter>&amp;R10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Elena</cp:lastModifiedBy>
  <cp:lastPrinted>2023-03-12T13:34:34Z</cp:lastPrinted>
  <dcterms:created xsi:type="dcterms:W3CDTF">1996-10-08T23:32:33Z</dcterms:created>
  <dcterms:modified xsi:type="dcterms:W3CDTF">2023-03-21T10:56:01Z</dcterms:modified>
  <cp:category/>
  <cp:version/>
  <cp:contentType/>
  <cp:contentStatus/>
</cp:coreProperties>
</file>